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เลขธรรมกิตติ์\โหลดงาน\"/>
    </mc:Choice>
  </mc:AlternateContent>
  <bookViews>
    <workbookView xWindow="0" yWindow="0" windowWidth="11130" windowHeight="7620"/>
  </bookViews>
  <sheets>
    <sheet name="วิชาการ" sheetId="1" r:id="rId1"/>
  </sheets>
  <definedNames>
    <definedName name="_xlnm.Print_Area" localSheetId="0">วิชาการ!$A$1:$V$223</definedName>
  </definedNames>
  <calcPr calcId="152511"/>
</workbook>
</file>

<file path=xl/calcChain.xml><?xml version="1.0" encoding="utf-8"?>
<calcChain xmlns="http://schemas.openxmlformats.org/spreadsheetml/2006/main">
  <c r="S189" i="1" l="1"/>
  <c r="S188" i="1"/>
  <c r="S186" i="1"/>
  <c r="R24" i="1" l="1"/>
  <c r="P198" i="1" l="1"/>
  <c r="P199" i="1"/>
  <c r="P200" i="1"/>
  <c r="P201" i="1"/>
  <c r="P197" i="1"/>
  <c r="F202" i="1"/>
  <c r="P202" i="1" l="1"/>
  <c r="P163" i="1" l="1"/>
  <c r="P164" i="1"/>
  <c r="P165" i="1"/>
  <c r="P166" i="1"/>
  <c r="P167" i="1"/>
  <c r="P168" i="1"/>
  <c r="P169" i="1"/>
  <c r="P162" i="1"/>
  <c r="O142" i="1"/>
  <c r="O143" i="1" s="1"/>
  <c r="P137" i="1"/>
  <c r="P138" i="1"/>
  <c r="P139" i="1"/>
  <c r="P140" i="1"/>
  <c r="P141" i="1"/>
  <c r="P136" i="1"/>
  <c r="P111" i="1"/>
  <c r="P108" i="1"/>
  <c r="P85" i="1"/>
  <c r="P86" i="1"/>
  <c r="P87" i="1"/>
  <c r="P88" i="1"/>
  <c r="P84" i="1"/>
  <c r="O29" i="1"/>
  <c r="O18" i="1"/>
  <c r="O17" i="1"/>
  <c r="P6" i="1"/>
  <c r="P7" i="1"/>
  <c r="P8" i="1"/>
  <c r="P9" i="1"/>
  <c r="P10" i="1"/>
  <c r="P11" i="1"/>
  <c r="P12" i="1"/>
  <c r="P13" i="1"/>
  <c r="P14" i="1"/>
  <c r="P15" i="1"/>
  <c r="P16" i="1"/>
  <c r="P19" i="1"/>
  <c r="P20" i="1"/>
  <c r="P21" i="1"/>
  <c r="P22" i="1"/>
  <c r="P23" i="1"/>
  <c r="P24" i="1"/>
  <c r="P25" i="1"/>
  <c r="P26" i="1"/>
  <c r="P27" i="1"/>
  <c r="P28" i="1"/>
  <c r="P30" i="1"/>
  <c r="P4" i="1"/>
  <c r="P89" i="1" l="1"/>
  <c r="O31" i="1"/>
  <c r="J172" i="1" s="1"/>
  <c r="P170" i="1"/>
  <c r="P143" i="1"/>
  <c r="N156" i="1" l="1"/>
  <c r="S180" i="1"/>
  <c r="S181" i="1"/>
  <c r="S182" i="1"/>
  <c r="S183" i="1"/>
  <c r="S184" i="1"/>
  <c r="S185" i="1"/>
  <c r="S187" i="1"/>
  <c r="S179" i="1"/>
  <c r="F190" i="1"/>
  <c r="S190" i="1" l="1"/>
  <c r="T189" i="1" s="1"/>
  <c r="G143" i="1"/>
  <c r="F143" i="1"/>
  <c r="I143" i="1" l="1"/>
  <c r="F31" i="1"/>
  <c r="F172" i="1" l="1"/>
  <c r="E113" i="1"/>
  <c r="D113" i="1"/>
  <c r="G109" i="1"/>
  <c r="P109" i="1" s="1"/>
  <c r="G110" i="1"/>
  <c r="P110" i="1" s="1"/>
  <c r="G112" i="1"/>
  <c r="P112" i="1" s="1"/>
  <c r="E143" i="1"/>
  <c r="D143" i="1"/>
  <c r="P113" i="1" l="1"/>
  <c r="G113" i="1"/>
  <c r="N172" i="1"/>
  <c r="E89" i="1"/>
  <c r="D89" i="1"/>
  <c r="G89" i="1"/>
  <c r="E170" i="1"/>
  <c r="D170" i="1"/>
  <c r="G170" i="1" l="1"/>
  <c r="G5" i="1" l="1"/>
  <c r="P5" i="1" s="1"/>
  <c r="P31" i="1" s="1"/>
  <c r="G31" i="1"/>
  <c r="N32" i="1" l="1"/>
  <c r="J173" i="1"/>
  <c r="F173" i="1"/>
  <c r="I31" i="1"/>
  <c r="J174" i="1" l="1"/>
  <c r="F193" i="1"/>
  <c r="F192" i="1"/>
  <c r="N173" i="1"/>
  <c r="F174" i="1"/>
  <c r="F194" i="1" l="1"/>
  <c r="N174" i="1"/>
</calcChain>
</file>

<file path=xl/sharedStrings.xml><?xml version="1.0" encoding="utf-8"?>
<sst xmlns="http://schemas.openxmlformats.org/spreadsheetml/2006/main" count="243" uniqueCount="111">
  <si>
    <t>ที่</t>
  </si>
  <si>
    <t>โครงการ</t>
  </si>
  <si>
    <t>ระยะเวลา</t>
  </si>
  <si>
    <t>งบประมาณ</t>
  </si>
  <si>
    <t>ค่าตอบแทน</t>
  </si>
  <si>
    <t>ค่าใช้สอย</t>
  </si>
  <si>
    <t>ค่าวัสดุ</t>
  </si>
  <si>
    <t>รวม</t>
  </si>
  <si>
    <t>ผู้รับผิดชอบ</t>
  </si>
  <si>
    <t>หมายเหตุ</t>
  </si>
  <si>
    <t>การจัดการเรียนรู้กลุ่มสาระการเรียนรู้ภาษาไทย</t>
  </si>
  <si>
    <t>การจัดการเรียนรู้กลุ่มสาระการเรียนรู้คณิตศาสตร์</t>
  </si>
  <si>
    <t>การจัดการเรียนรู้กลุ่มสาระการเรียนรู้วิทยาศาสตร์</t>
  </si>
  <si>
    <t>การจัดกิจกรรมพัฒนาผู้เรียน</t>
  </si>
  <si>
    <t>การวัดผลและประเมินผลการศึกษา</t>
  </si>
  <si>
    <t>การจัดหาและใช้สื่อการเรียนรู้</t>
  </si>
  <si>
    <t>ส่งเสริมวิชาการ</t>
  </si>
  <si>
    <t>การพัฒนาเทคโนโลยีเพื่อการศึกษา</t>
  </si>
  <si>
    <t>การจัดการเรียนรู้กลุ่มสาระการเรียนรู้ศิลปะ</t>
  </si>
  <si>
    <t>พัฒนาห้องสมุด</t>
  </si>
  <si>
    <t>พ.ค.61-เม.ย.62</t>
  </si>
  <si>
    <t>รายละเอียดขออนุมัติโครงการ ประจำปีการศึกษา 2561 กลุ่มบริหารงบประมาณ โรงเรียนเลขธรรมกิตติ์วิทยาคม</t>
  </si>
  <si>
    <t>ดูแลรักษาบริเวณสถานที่และสภาพภูมิทัศน์</t>
  </si>
  <si>
    <t>ซ่อมแซมบำรุงและพัฒนาสาธารณูปโภค</t>
  </si>
  <si>
    <t>ดูและรักษาอาคารเรียนและอาคารประกอบ</t>
  </si>
  <si>
    <t>เวรยามรักษาความปลอดภัย</t>
  </si>
  <si>
    <t>จัดหาวัสดุ - อุปกรณ์เครื่องมือในงานอาคารสถานที่</t>
  </si>
  <si>
    <t>พัฒนางานอนามัยและห้องพยาบาลโรงเรียน</t>
  </si>
  <si>
    <t>งานโสตทัศนศึกษา</t>
  </si>
  <si>
    <t>ประสานงานและพัฒนาเครือข่ายการศึกษา</t>
  </si>
  <si>
    <t>ดำเนินงานธุระการ</t>
  </si>
  <si>
    <t>จัดทำระบบควบคุมภายใน</t>
  </si>
  <si>
    <t>การจัดการระบบบริหารและพัฒนาองค์กร</t>
  </si>
  <si>
    <t>ประชาสัมพันธ์การศึกษา</t>
  </si>
  <si>
    <t>ส่งเสริมระเบียบวินัยและความประพฤตินักเรียน</t>
  </si>
  <si>
    <t>ส่งเสริมพัฒนาประสานงานดูแลช่วยเหลือนักเรียน</t>
  </si>
  <si>
    <t>ป้องกันและแก้ไขปัญหายาเสพติด</t>
  </si>
  <si>
    <t>ส่งเสริมและดำเนินงานโรงเรียนคุณธรรม</t>
  </si>
  <si>
    <t>ส่งเสริมการดำเนินการสภานักเรียน</t>
  </si>
  <si>
    <t>อบรมปลูกฝังคุณธรรมจริยธรรมนักเรียน</t>
  </si>
  <si>
    <t>พัฒนาครูและบุคลากรทางการศึกษา</t>
  </si>
  <si>
    <t>เกียรติยศและความภาคภูมิใจ</t>
  </si>
  <si>
    <t>การส่งเสริมการประเมินวิทยฐานะข้าราชการครูฯ</t>
  </si>
  <si>
    <t>พัฒนาหลักสูตรสถานศึกษา</t>
  </si>
  <si>
    <t>การพัฒนางานทะเบียน</t>
  </si>
  <si>
    <t>บริการการแนะแนว</t>
  </si>
  <si>
    <t>การแข่งขันกีฬาระหว่างโรงเรียนส่วนภูมิภาคจังหวัดนครนายก</t>
  </si>
  <si>
    <t>การแข่งขันกีฬาภายใน</t>
  </si>
  <si>
    <t>การแข่งขันกีฬากับหน่วยงานอื่นๆ</t>
  </si>
  <si>
    <t>พัฒนาระบบประกันคุณภาพภายในสถานศึกษา</t>
  </si>
  <si>
    <t>การรับนักเรียนและแนะแนวการศึกษา</t>
  </si>
  <si>
    <t>ทัศนศึกษาแหล่งเรียนรู้</t>
  </si>
  <si>
    <t>พัฒนาแหล่งเรียนรู้ภูมิปัญญาไทย</t>
  </si>
  <si>
    <t>การจัดการเรียนรู้กลุ่มสาระการเรียนรู้ภาษาต่างประเทศ</t>
  </si>
  <si>
    <t>การจัดการเรียนรู้กลุ่มสาระการเรียนรู้สังคมศึกษา ศาสนาและวัฒนธรรม</t>
  </si>
  <si>
    <t>การจัดทำระเบียบและแนวปฏิบัติเกี่ยวกับงานด้านวิชาการของสถานศึกษา</t>
  </si>
  <si>
    <t>รวมทุกโครงการ</t>
  </si>
  <si>
    <t>อุดหนุน</t>
  </si>
  <si>
    <t>เรียนฟรี</t>
  </si>
  <si>
    <t>รวมทั้งสิ้น</t>
  </si>
  <si>
    <t>ส่งเสริมกิจกรรมนักเรียน</t>
  </si>
  <si>
    <t>รวมเงินเรียนฟรี</t>
  </si>
  <si>
    <t>รวมเงินอุดหนุน</t>
  </si>
  <si>
    <t>รวมทั้งหมด</t>
  </si>
  <si>
    <t>บาท</t>
  </si>
  <si>
    <t>นิเทศภายใน</t>
  </si>
  <si>
    <t>นิทรรศการวิชาการ open house</t>
  </si>
  <si>
    <t>พัฒนาการเรียนการสอนสุขศึกษาและพลศึกษา</t>
  </si>
  <si>
    <t>ส่งเสริมยกย่องเชิดชูเกียรติและสร้างขวัญกำลังใจ</t>
  </si>
  <si>
    <t>ส่งเสริมขอรับใบอนุญาตประกอบวิชาชีพฯ</t>
  </si>
  <si>
    <t>จัดหายาเวชภัณฑ์ในห้องพยาบาล</t>
  </si>
  <si>
    <t>ส่งเสริมความเข้าใจเกี่ยวกับวันสำคัญของเจ้าของภาษา</t>
  </si>
  <si>
    <t>คงเหลือ</t>
  </si>
  <si>
    <t>ขออนุมัติใช้เงินครั้งที่</t>
  </si>
  <si>
    <t>คงเหลือรวม</t>
  </si>
  <si>
    <t>อดหนุน</t>
  </si>
  <si>
    <t>เงินเรียนฟรีคงเหลือ</t>
  </si>
  <si>
    <t>เงินอุดหนุนคงเหลือ</t>
  </si>
  <si>
    <t>เงินเรียนฟรีที่ใชไป</t>
  </si>
  <si>
    <t>เงินอุดหนุนที่ใช้ไป</t>
  </si>
  <si>
    <t>ใช้ไปทั้งหมด</t>
  </si>
  <si>
    <t>รวมเหลือ</t>
  </si>
  <si>
    <t>การจัดสรรคงบประมาณส่วนกลาง</t>
  </si>
  <si>
    <t>รายการ</t>
  </si>
  <si>
    <t>งบที่ได้</t>
  </si>
  <si>
    <t>ค่าประปา</t>
  </si>
  <si>
    <t>ค่าน้ำมันเชื้อเพลิง</t>
  </si>
  <si>
    <t>วัสดุอุปกรณ์(ค่าหมึกและไขเคื่องก๊อปปี้ปริ้นท์)</t>
  </si>
  <si>
    <t>ค่าใช้จ่ายในการไปราชการ</t>
  </si>
  <si>
    <t>ค่าเช่าเครื่องถ่ายเอกสาร</t>
  </si>
  <si>
    <t>ค่ารถรับ - ส่งนักเรียน</t>
  </si>
  <si>
    <t>ค่าซ่อมบำรุงยานพาหนะ</t>
  </si>
  <si>
    <t>ขออนุมัติใช้งบครั้งที่</t>
  </si>
  <si>
    <t>รวมงบเงินอุดหนุนที่ได้รับทั้งหมด</t>
  </si>
  <si>
    <t>รวมงบเงินอุดหนุนคงเหลือทั้งหมด</t>
  </si>
  <si>
    <t>รวมงบอุดหนุนที่ใช้ไปทั้งหมด</t>
  </si>
  <si>
    <t>โครงการพิศษ</t>
  </si>
  <si>
    <t>ยกระดับผลสัมฤทธิ์ 0-net คณิตศาสตร์</t>
  </si>
  <si>
    <t>ยกระดับผลสัมฤทธิ์ 0-net ภาษาไทย</t>
  </si>
  <si>
    <t>ยกระดับผลสัมฤทธิ์ 0-net วิทยาศาสตร์</t>
  </si>
  <si>
    <t>ยกระดับผลสัมฤทธิ์ 0-net ภาษาอังกฤษ</t>
  </si>
  <si>
    <t>ยกระดับผลสัมฤทธิ์ 0-net สังคมศึกษาฯ</t>
  </si>
  <si>
    <t>ค่าอินเตอร์เน็ต(อุดหนุน)</t>
  </si>
  <si>
    <t>งบกลางปรับปรุงซ่อมแซม</t>
  </si>
  <si>
    <t>ซ่อมแซมครุภัณฑ์</t>
  </si>
  <si>
    <t>ค่าไฟ (เริ่มเดือนเมษายน  25625)</t>
  </si>
  <si>
    <t>รายละเอียดขออนุมัติโครงการ ประจำปีการศึกษา 2562 กลุ่มบริหารวิชาการ โรงเรียนเลขธรรมกิตติ์วิทยาคม</t>
  </si>
  <si>
    <t>รายละเอียดขออนุมัติโครงการ ประจำปีการศึกษา 2562 กลุ่มบริหารทั่วไป โรงเรียนเลขธรรมกิตติ์วิทยาคม</t>
  </si>
  <si>
    <t>รายละเอียดขออนุมัติโครงการ ประจำปีการศึกษา 2562 กลุ่มบริหารบุคคล โรงเรียนเลขธรรมกิตติ์วิทยาคม</t>
  </si>
  <si>
    <t>รายละเอียดขออนุมัติโครงการ ประจำปีการศึกษา 2562 กลุ่มบริหารกิจการนักเรียน โรงเรียนเลขธรรมกิตติ์วิทยาคม</t>
  </si>
  <si>
    <t>รายละเอียดขออนุมัติโครงการ ประจำปีการศึกษา 2562 กลุ่มบริหารอาคารสถานที่ โรงเรียนเลขธรรมกิตติ์วิทยาคม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</si>
</sst>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;[Red]#,##0"/>
    <numFmt numFmtId="188" formatCode="_-* #,##0_-;\-* #,##0_-;_-* &quot;-&quot;??_-;_-@_-"/>
    <numFmt numFmtId="189" formatCode="0.0"/>
    <numFmt numFmtId="190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color rgb="FFFF0000"/>
      <name val="TH SarabunPSK"/>
      <family val="2"/>
    </font>
    <font>
      <sz val="11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sz val="9"/>
      <color theme="1"/>
      <name val="Tahoma"/>
      <family val="2"/>
      <charset val="222"/>
      <scheme val="minor"/>
    </font>
    <font>
      <sz val="14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5">
    <xf numFmtId="0" fontId="0" fillId="0" borderId="0" xfId="0"/>
    <xf numFmtId="3" fontId="0" fillId="0" borderId="0" xfId="0" applyNumberFormat="1"/>
    <xf numFmtId="187" fontId="0" fillId="0" borderId="0" xfId="0" applyNumberFormat="1"/>
    <xf numFmtId="0" fontId="0" fillId="0" borderId="1" xfId="0" applyBorder="1"/>
    <xf numFmtId="0" fontId="3" fillId="0" borderId="0" xfId="0" applyFont="1"/>
    <xf numFmtId="187" fontId="3" fillId="0" borderId="0" xfId="0" applyNumberFormat="1" applyFont="1"/>
    <xf numFmtId="3" fontId="3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187" fontId="4" fillId="0" borderId="1" xfId="0" applyNumberFormat="1" applyFont="1" applyBorder="1"/>
    <xf numFmtId="3" fontId="4" fillId="0" borderId="1" xfId="0" applyNumberFormat="1" applyFont="1" applyBorder="1" applyAlignment="1">
      <alignment horizontal="center"/>
    </xf>
    <xf numFmtId="0" fontId="4" fillId="0" borderId="3" xfId="0" applyFont="1" applyBorder="1"/>
    <xf numFmtId="3" fontId="4" fillId="0" borderId="1" xfId="0" applyNumberFormat="1" applyFont="1" applyBorder="1"/>
    <xf numFmtId="0" fontId="3" fillId="0" borderId="1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188" fontId="4" fillId="0" borderId="1" xfId="1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Fill="1" applyBorder="1" applyAlignment="1">
      <alignment horizontal="center"/>
    </xf>
    <xf numFmtId="188" fontId="4" fillId="2" borderId="1" xfId="1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187" fontId="4" fillId="0" borderId="0" xfId="0" applyNumberFormat="1" applyFont="1"/>
    <xf numFmtId="3" fontId="4" fillId="0" borderId="0" xfId="0" applyNumberFormat="1" applyFont="1"/>
    <xf numFmtId="3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88" fontId="4" fillId="2" borderId="1" xfId="1" applyNumberFormat="1" applyFont="1" applyFill="1" applyBorder="1"/>
    <xf numFmtId="3" fontId="4" fillId="2" borderId="6" xfId="0" applyNumberFormat="1" applyFont="1" applyFill="1" applyBorder="1"/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88" fontId="4" fillId="0" borderId="1" xfId="1" applyNumberFormat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88" fontId="4" fillId="2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88" fontId="4" fillId="3" borderId="1" xfId="0" applyNumberFormat="1" applyFont="1" applyFill="1" applyBorder="1" applyAlignment="1">
      <alignment vertical="center"/>
    </xf>
    <xf numFmtId="187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3" borderId="0" xfId="0" applyNumberFormat="1" applyFont="1" applyFill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3" fontId="4" fillId="5" borderId="1" xfId="0" applyNumberFormat="1" applyFont="1" applyFill="1" applyBorder="1"/>
    <xf numFmtId="0" fontId="4" fillId="5" borderId="1" xfId="0" applyFont="1" applyFill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88" fontId="4" fillId="5" borderId="1" xfId="1" applyNumberFormat="1" applyFont="1" applyFill="1" applyBorder="1"/>
    <xf numFmtId="3" fontId="4" fillId="2" borderId="1" xfId="0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2" borderId="0" xfId="0" applyFont="1" applyFill="1"/>
    <xf numFmtId="0" fontId="4" fillId="4" borderId="0" xfId="0" applyFont="1" applyFill="1" applyBorder="1"/>
    <xf numFmtId="0" fontId="4" fillId="4" borderId="0" xfId="0" applyFont="1" applyFill="1"/>
    <xf numFmtId="187" fontId="4" fillId="4" borderId="0" xfId="0" applyNumberFormat="1" applyFont="1" applyFill="1"/>
    <xf numFmtId="3" fontId="4" fillId="4" borderId="0" xfId="0" applyNumberFormat="1" applyFont="1" applyFill="1"/>
    <xf numFmtId="0" fontId="2" fillId="0" borderId="0" xfId="0" applyFont="1"/>
    <xf numFmtId="0" fontId="4" fillId="0" borderId="1" xfId="0" applyFont="1" applyBorder="1" applyAlignment="1">
      <alignment horizontal="right"/>
    </xf>
    <xf numFmtId="3" fontId="4" fillId="0" borderId="3" xfId="0" applyNumberFormat="1" applyFont="1" applyBorder="1"/>
    <xf numFmtId="3" fontId="4" fillId="2" borderId="0" xfId="0" applyNumberFormat="1" applyFont="1" applyFill="1"/>
    <xf numFmtId="188" fontId="4" fillId="2" borderId="0" xfId="0" applyNumberFormat="1" applyFont="1" applyFill="1"/>
    <xf numFmtId="0" fontId="4" fillId="0" borderId="1" xfId="0" applyFont="1" applyBorder="1" applyAlignment="1">
      <alignment horizontal="center"/>
    </xf>
    <xf numFmtId="0" fontId="4" fillId="4" borderId="3" xfId="0" applyFont="1" applyFill="1" applyBorder="1"/>
    <xf numFmtId="3" fontId="4" fillId="4" borderId="1" xfId="0" applyNumberFormat="1" applyFont="1" applyFill="1" applyBorder="1"/>
    <xf numFmtId="0" fontId="4" fillId="4" borderId="1" xfId="0" applyFont="1" applyFill="1" applyBorder="1"/>
    <xf numFmtId="0" fontId="4" fillId="0" borderId="3" xfId="0" applyFont="1" applyFill="1" applyBorder="1"/>
    <xf numFmtId="3" fontId="4" fillId="0" borderId="1" xfId="0" applyNumberFormat="1" applyFont="1" applyFill="1" applyBorder="1"/>
    <xf numFmtId="0" fontId="4" fillId="0" borderId="1" xfId="0" applyFont="1" applyFill="1" applyBorder="1"/>
    <xf numFmtId="0" fontId="4" fillId="5" borderId="0" xfId="0" applyFont="1" applyFill="1" applyAlignment="1">
      <alignment vertical="center"/>
    </xf>
    <xf numFmtId="188" fontId="4" fillId="5" borderId="1" xfId="0" applyNumberFormat="1" applyFont="1" applyFill="1" applyBorder="1"/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/>
    <xf numFmtId="0" fontId="2" fillId="5" borderId="8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3" fontId="4" fillId="2" borderId="1" xfId="0" applyNumberFormat="1" applyFont="1" applyFill="1" applyBorder="1" applyAlignment="1">
      <alignment horizontal="center" vertical="center"/>
    </xf>
    <xf numFmtId="189" fontId="0" fillId="0" borderId="0" xfId="0" applyNumberFormat="1"/>
    <xf numFmtId="188" fontId="4" fillId="0" borderId="1" xfId="1" applyNumberFormat="1" applyFont="1" applyBorder="1"/>
    <xf numFmtId="1" fontId="4" fillId="0" borderId="1" xfId="0" applyNumberFormat="1" applyFont="1" applyFill="1" applyBorder="1" applyAlignment="1">
      <alignment horizontal="center"/>
    </xf>
    <xf numFmtId="4" fontId="4" fillId="0" borderId="1" xfId="0" applyNumberFormat="1" applyFont="1" applyBorder="1"/>
    <xf numFmtId="4" fontId="5" fillId="0" borderId="3" xfId="0" applyNumberFormat="1" applyFont="1" applyBorder="1"/>
    <xf numFmtId="2" fontId="4" fillId="0" borderId="1" xfId="0" applyNumberFormat="1" applyFont="1" applyBorder="1"/>
    <xf numFmtId="3" fontId="6" fillId="2" borderId="0" xfId="0" applyNumberFormat="1" applyFont="1" applyFill="1"/>
    <xf numFmtId="188" fontId="8" fillId="0" borderId="0" xfId="0" applyNumberFormat="1" applyFont="1"/>
    <xf numFmtId="3" fontId="7" fillId="0" borderId="0" xfId="0" applyNumberFormat="1" applyFont="1"/>
    <xf numFmtId="188" fontId="0" fillId="0" borderId="0" xfId="0" applyNumberFormat="1"/>
    <xf numFmtId="0" fontId="6" fillId="0" borderId="1" xfId="0" applyFont="1" applyBorder="1" applyAlignment="1">
      <alignment vertical="center"/>
    </xf>
    <xf numFmtId="190" fontId="4" fillId="0" borderId="3" xfId="0" applyNumberFormat="1" applyFont="1" applyBorder="1"/>
    <xf numFmtId="1" fontId="4" fillId="0" borderId="1" xfId="0" applyNumberFormat="1" applyFont="1" applyBorder="1"/>
    <xf numFmtId="188" fontId="9" fillId="0" borderId="0" xfId="0" applyNumberFormat="1" applyFont="1"/>
    <xf numFmtId="0" fontId="4" fillId="0" borderId="11" xfId="0" applyFont="1" applyFill="1" applyBorder="1"/>
    <xf numFmtId="4" fontId="0" fillId="0" borderId="0" xfId="0" applyNumberFormat="1"/>
    <xf numFmtId="2" fontId="4" fillId="0" borderId="1" xfId="0" applyNumberFormat="1" applyFont="1" applyFill="1" applyBorder="1"/>
    <xf numFmtId="3" fontId="10" fillId="5" borderId="1" xfId="0" applyNumberFormat="1" applyFont="1" applyFill="1" applyBorder="1"/>
    <xf numFmtId="2" fontId="8" fillId="0" borderId="0" xfId="0" applyNumberFormat="1" applyFont="1"/>
    <xf numFmtId="3" fontId="4" fillId="6" borderId="3" xfId="0" applyNumberFormat="1" applyFont="1" applyFill="1" applyBorder="1"/>
    <xf numFmtId="3" fontId="10" fillId="6" borderId="1" xfId="0" applyNumberFormat="1" applyFont="1" applyFill="1" applyBorder="1"/>
    <xf numFmtId="0" fontId="6" fillId="4" borderId="1" xfId="0" applyFont="1" applyFill="1" applyBorder="1"/>
    <xf numFmtId="0" fontId="2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88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88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0" xfId="0" applyFont="1" applyFill="1"/>
    <xf numFmtId="188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0"/>
  <sheetViews>
    <sheetView tabSelected="1" view="pageBreakPreview" topLeftCell="A228" zoomScaleNormal="100" zoomScaleSheetLayoutView="100" workbookViewId="0">
      <selection activeCell="T182" sqref="T182"/>
    </sheetView>
  </sheetViews>
  <sheetFormatPr defaultRowHeight="14.25" x14ac:dyDescent="0.2"/>
  <cols>
    <col min="1" max="1" width="5.5" customWidth="1"/>
    <col min="2" max="2" width="33" customWidth="1"/>
    <col min="3" max="3" width="13.75" hidden="1" customWidth="1"/>
    <col min="4" max="4" width="3.25" hidden="1" customWidth="1"/>
    <col min="5" max="5" width="9.125" style="2" hidden="1" customWidth="1"/>
    <col min="6" max="6" width="7.625" style="1" customWidth="1"/>
    <col min="7" max="7" width="7.75" style="1" customWidth="1"/>
    <col min="8" max="10" width="7.5" customWidth="1"/>
    <col min="11" max="12" width="6.875" customWidth="1"/>
    <col min="13" max="13" width="8.25" customWidth="1"/>
    <col min="14" max="14" width="5.625" customWidth="1"/>
    <col min="15" max="15" width="7.25" customWidth="1"/>
    <col min="16" max="16" width="8.375" customWidth="1"/>
    <col min="17" max="17" width="6.125" customWidth="1"/>
    <col min="18" max="18" width="6.375" customWidth="1"/>
    <col min="19" max="19" width="7.5" customWidth="1"/>
  </cols>
  <sheetData>
    <row r="1" spans="1:19" ht="18.75" x14ac:dyDescent="0.3">
      <c r="A1" s="119" t="s">
        <v>106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9" ht="17.25" customHeight="1" x14ac:dyDescent="0.3">
      <c r="A2" s="7" t="s">
        <v>0</v>
      </c>
      <c r="B2" s="39" t="s">
        <v>1</v>
      </c>
      <c r="C2" s="39" t="s">
        <v>2</v>
      </c>
      <c r="D2" s="126" t="s">
        <v>3</v>
      </c>
      <c r="E2" s="127"/>
      <c r="F2" s="127"/>
      <c r="G2" s="127"/>
      <c r="H2" s="126" t="s">
        <v>73</v>
      </c>
      <c r="I2" s="127"/>
      <c r="J2" s="127"/>
      <c r="K2" s="127"/>
      <c r="L2" s="127"/>
      <c r="M2" s="127"/>
      <c r="N2" s="128"/>
      <c r="O2" s="38" t="s">
        <v>72</v>
      </c>
      <c r="P2" s="63" t="s">
        <v>72</v>
      </c>
    </row>
    <row r="3" spans="1:19" ht="16.5" customHeight="1" x14ac:dyDescent="0.3">
      <c r="A3" s="9"/>
      <c r="B3" s="45"/>
      <c r="C3" s="45"/>
      <c r="D3" s="53"/>
      <c r="E3" s="54"/>
      <c r="F3" s="44" t="s">
        <v>58</v>
      </c>
      <c r="G3" s="44" t="s">
        <v>57</v>
      </c>
      <c r="H3" s="41">
        <v>1</v>
      </c>
      <c r="I3" s="41">
        <v>2</v>
      </c>
      <c r="J3" s="41">
        <v>3</v>
      </c>
      <c r="K3" s="41">
        <v>4</v>
      </c>
      <c r="L3" s="58">
        <v>5</v>
      </c>
      <c r="M3" s="58">
        <v>6</v>
      </c>
      <c r="N3" s="65">
        <v>7</v>
      </c>
      <c r="O3" s="65" t="s">
        <v>58</v>
      </c>
      <c r="P3" s="64" t="s">
        <v>57</v>
      </c>
    </row>
    <row r="4" spans="1:19" ht="18.75" x14ac:dyDescent="0.3">
      <c r="A4" s="10">
        <v>1</v>
      </c>
      <c r="B4" s="42" t="s">
        <v>16</v>
      </c>
      <c r="C4" s="42" t="s">
        <v>20</v>
      </c>
      <c r="D4" s="46"/>
      <c r="E4" s="43"/>
      <c r="F4" s="67">
        <v>13500</v>
      </c>
      <c r="G4" s="67">
        <v>48000</v>
      </c>
      <c r="H4" s="42">
        <v>487</v>
      </c>
      <c r="I4" s="42"/>
      <c r="J4" s="42"/>
      <c r="K4" s="42"/>
      <c r="L4" s="42"/>
      <c r="M4" s="42"/>
      <c r="N4" s="83"/>
      <c r="O4" s="61">
        <v>13500</v>
      </c>
      <c r="P4" s="61">
        <f>G4-H4-I4-J4-K4-L4-M4-N4</f>
        <v>47513</v>
      </c>
    </row>
    <row r="5" spans="1:19" ht="18.75" x14ac:dyDescent="0.3">
      <c r="A5" s="10">
        <v>2</v>
      </c>
      <c r="B5" s="42" t="s">
        <v>65</v>
      </c>
      <c r="C5" s="42" t="s">
        <v>20</v>
      </c>
      <c r="D5" s="46"/>
      <c r="E5" s="43"/>
      <c r="F5" s="67"/>
      <c r="G5" s="67">
        <f t="shared" ref="G5" si="0">SUM(D5:F5)</f>
        <v>0</v>
      </c>
      <c r="H5" s="42"/>
      <c r="I5" s="42"/>
      <c r="J5" s="42"/>
      <c r="K5" s="42"/>
      <c r="L5" s="42"/>
      <c r="M5" s="42"/>
      <c r="N5" s="85"/>
      <c r="O5" s="61"/>
      <c r="P5" s="61">
        <f t="shared" ref="P5:P30" si="1">G5-H5-I5-J5-K5-L5-M5-N5</f>
        <v>0</v>
      </c>
    </row>
    <row r="6" spans="1:19" ht="18.75" x14ac:dyDescent="0.3">
      <c r="A6" s="10">
        <v>3</v>
      </c>
      <c r="B6" s="42" t="s">
        <v>15</v>
      </c>
      <c r="C6" s="42" t="s">
        <v>20</v>
      </c>
      <c r="D6" s="46"/>
      <c r="E6" s="43"/>
      <c r="F6" s="67"/>
      <c r="G6" s="67">
        <v>3000</v>
      </c>
      <c r="H6" s="42"/>
      <c r="I6" s="42"/>
      <c r="J6" s="42"/>
      <c r="K6" s="42"/>
      <c r="L6" s="42"/>
      <c r="M6" s="42"/>
      <c r="N6" s="85"/>
      <c r="O6" s="61"/>
      <c r="P6" s="61">
        <f t="shared" si="1"/>
        <v>3000</v>
      </c>
    </row>
    <row r="7" spans="1:19" ht="18.75" x14ac:dyDescent="0.3">
      <c r="A7" s="10">
        <v>4</v>
      </c>
      <c r="B7" s="42" t="s">
        <v>14</v>
      </c>
      <c r="C7" s="42" t="s">
        <v>20</v>
      </c>
      <c r="D7" s="46"/>
      <c r="E7" s="43"/>
      <c r="F7" s="67"/>
      <c r="G7" s="67">
        <v>13220</v>
      </c>
      <c r="H7" s="42">
        <v>590</v>
      </c>
      <c r="I7" s="42"/>
      <c r="J7" s="42"/>
      <c r="K7" s="42"/>
      <c r="L7" s="42"/>
      <c r="M7" s="42"/>
      <c r="N7" s="85"/>
      <c r="O7" s="61"/>
      <c r="P7" s="61">
        <f t="shared" si="1"/>
        <v>12630</v>
      </c>
    </row>
    <row r="8" spans="1:19" ht="18.75" x14ac:dyDescent="0.3">
      <c r="A8" s="10">
        <v>5</v>
      </c>
      <c r="B8" s="42" t="s">
        <v>43</v>
      </c>
      <c r="C8" s="42" t="s">
        <v>20</v>
      </c>
      <c r="D8" s="42"/>
      <c r="E8" s="43"/>
      <c r="F8" s="67"/>
      <c r="G8" s="67">
        <v>2000</v>
      </c>
      <c r="H8" s="42"/>
      <c r="I8" s="42"/>
      <c r="J8" s="42"/>
      <c r="K8" s="42"/>
      <c r="L8" s="42"/>
      <c r="M8" s="42"/>
      <c r="N8" s="85"/>
      <c r="O8" s="61"/>
      <c r="P8" s="61">
        <f t="shared" si="1"/>
        <v>2000</v>
      </c>
    </row>
    <row r="9" spans="1:19" ht="18.75" x14ac:dyDescent="0.3">
      <c r="A9" s="10">
        <v>6</v>
      </c>
      <c r="B9" s="42" t="s">
        <v>44</v>
      </c>
      <c r="C9" s="42" t="s">
        <v>20</v>
      </c>
      <c r="D9" s="42"/>
      <c r="E9" s="43"/>
      <c r="F9" s="67"/>
      <c r="G9" s="67">
        <v>6800</v>
      </c>
      <c r="H9" s="42"/>
      <c r="I9" s="42"/>
      <c r="J9" s="42"/>
      <c r="K9" s="42"/>
      <c r="L9" s="42"/>
      <c r="M9" s="42"/>
      <c r="N9" s="85"/>
      <c r="O9" s="61"/>
      <c r="P9" s="61">
        <f t="shared" si="1"/>
        <v>6800</v>
      </c>
    </row>
    <row r="10" spans="1:19" ht="18.75" x14ac:dyDescent="0.3">
      <c r="A10" s="10">
        <v>7</v>
      </c>
      <c r="B10" s="42" t="s">
        <v>45</v>
      </c>
      <c r="C10" s="42" t="s">
        <v>20</v>
      </c>
      <c r="D10" s="42"/>
      <c r="E10" s="43"/>
      <c r="F10" s="67"/>
      <c r="G10" s="67">
        <v>600</v>
      </c>
      <c r="H10" s="42"/>
      <c r="I10" s="42"/>
      <c r="J10" s="42"/>
      <c r="K10" s="42"/>
      <c r="L10" s="42"/>
      <c r="M10" s="42"/>
      <c r="N10" s="85"/>
      <c r="O10" s="61"/>
      <c r="P10" s="61">
        <f t="shared" si="1"/>
        <v>600</v>
      </c>
    </row>
    <row r="11" spans="1:19" ht="18.75" x14ac:dyDescent="0.3">
      <c r="A11" s="10">
        <v>8</v>
      </c>
      <c r="B11" s="42" t="s">
        <v>19</v>
      </c>
      <c r="C11" s="42" t="s">
        <v>20</v>
      </c>
      <c r="D11" s="42"/>
      <c r="E11" s="43"/>
      <c r="F11" s="67"/>
      <c r="G11" s="67">
        <v>25000</v>
      </c>
      <c r="H11" s="42"/>
      <c r="I11" s="42"/>
      <c r="J11" s="42"/>
      <c r="K11" s="42"/>
      <c r="L11" s="42"/>
      <c r="M11" s="42"/>
      <c r="N11" s="111"/>
      <c r="O11" s="61"/>
      <c r="P11" s="115">
        <f t="shared" si="1"/>
        <v>25000</v>
      </c>
      <c r="S11" s="113"/>
    </row>
    <row r="12" spans="1:19" ht="18.75" x14ac:dyDescent="0.3">
      <c r="A12" s="10">
        <v>9</v>
      </c>
      <c r="B12" s="42" t="s">
        <v>46</v>
      </c>
      <c r="C12" s="42" t="s">
        <v>20</v>
      </c>
      <c r="D12" s="46"/>
      <c r="E12" s="43"/>
      <c r="F12" s="67"/>
      <c r="G12" s="67">
        <v>4000</v>
      </c>
      <c r="H12" s="42"/>
      <c r="I12" s="42"/>
      <c r="J12" s="42"/>
      <c r="K12" s="42"/>
      <c r="L12" s="42"/>
      <c r="M12" s="42"/>
      <c r="N12" s="85"/>
      <c r="O12" s="61"/>
      <c r="P12" s="61">
        <f t="shared" si="1"/>
        <v>4000</v>
      </c>
    </row>
    <row r="13" spans="1:19" ht="18.75" x14ac:dyDescent="0.3">
      <c r="A13" s="10">
        <v>10</v>
      </c>
      <c r="B13" s="42" t="s">
        <v>47</v>
      </c>
      <c r="C13" s="42" t="s">
        <v>20</v>
      </c>
      <c r="D13" s="46"/>
      <c r="E13" s="43"/>
      <c r="F13" s="67"/>
      <c r="G13" s="67">
        <v>18000</v>
      </c>
      <c r="H13" s="42"/>
      <c r="I13" s="42"/>
      <c r="J13" s="42"/>
      <c r="K13" s="42"/>
      <c r="L13" s="42"/>
      <c r="M13" s="42"/>
      <c r="N13" s="85"/>
      <c r="O13" s="61"/>
      <c r="P13" s="61">
        <f t="shared" si="1"/>
        <v>18000</v>
      </c>
    </row>
    <row r="14" spans="1:19" ht="18.75" x14ac:dyDescent="0.3">
      <c r="A14" s="10">
        <v>11</v>
      </c>
      <c r="B14" s="42" t="s">
        <v>48</v>
      </c>
      <c r="C14" s="42" t="s">
        <v>20</v>
      </c>
      <c r="D14" s="46"/>
      <c r="E14" s="43"/>
      <c r="F14" s="67"/>
      <c r="G14" s="67">
        <v>19600</v>
      </c>
      <c r="H14" s="42">
        <v>3920</v>
      </c>
      <c r="I14" s="42">
        <v>7600</v>
      </c>
      <c r="J14" s="42"/>
      <c r="K14" s="42"/>
      <c r="L14" s="42"/>
      <c r="M14" s="42"/>
      <c r="N14" s="85"/>
      <c r="O14" s="61"/>
      <c r="P14" s="61">
        <f t="shared" si="1"/>
        <v>8080</v>
      </c>
    </row>
    <row r="15" spans="1:19" ht="18.75" x14ac:dyDescent="0.3">
      <c r="A15" s="10">
        <v>12</v>
      </c>
      <c r="B15" s="42" t="s">
        <v>49</v>
      </c>
      <c r="C15" s="42" t="s">
        <v>20</v>
      </c>
      <c r="D15" s="46"/>
      <c r="E15" s="43"/>
      <c r="F15" s="67"/>
      <c r="G15" s="67">
        <v>5000</v>
      </c>
      <c r="H15" s="42">
        <v>4000</v>
      </c>
      <c r="I15" s="42"/>
      <c r="J15" s="42"/>
      <c r="K15" s="42"/>
      <c r="L15" s="42"/>
      <c r="M15" s="42"/>
      <c r="N15" s="85"/>
      <c r="O15" s="61"/>
      <c r="P15" s="61">
        <f t="shared" si="1"/>
        <v>1000</v>
      </c>
    </row>
    <row r="16" spans="1:19" ht="18.75" x14ac:dyDescent="0.3">
      <c r="A16" s="10">
        <v>13</v>
      </c>
      <c r="B16" s="42" t="s">
        <v>50</v>
      </c>
      <c r="C16" s="42" t="s">
        <v>20</v>
      </c>
      <c r="D16" s="46"/>
      <c r="E16" s="43"/>
      <c r="F16" s="67"/>
      <c r="G16" s="67">
        <v>10000</v>
      </c>
      <c r="H16" s="42"/>
      <c r="I16" s="42"/>
      <c r="J16" s="42"/>
      <c r="K16" s="42"/>
      <c r="L16" s="42"/>
      <c r="M16" s="42"/>
      <c r="N16" s="85"/>
      <c r="O16" s="61"/>
      <c r="P16" s="61">
        <f t="shared" si="1"/>
        <v>10000</v>
      </c>
    </row>
    <row r="17" spans="1:18" ht="18.75" x14ac:dyDescent="0.3">
      <c r="A17" s="10">
        <v>14</v>
      </c>
      <c r="B17" s="42" t="s">
        <v>17</v>
      </c>
      <c r="C17" s="42" t="s">
        <v>20</v>
      </c>
      <c r="D17" s="46"/>
      <c r="E17" s="43"/>
      <c r="F17" s="67">
        <v>25000</v>
      </c>
      <c r="G17" s="67"/>
      <c r="H17" s="42"/>
      <c r="I17" s="42"/>
      <c r="J17" s="42"/>
      <c r="K17" s="42"/>
      <c r="L17" s="42"/>
      <c r="M17" s="42"/>
      <c r="N17" s="84"/>
      <c r="O17" s="61">
        <f>F17-H17-I17-J17-K17-L17-M17-N17</f>
        <v>25000</v>
      </c>
      <c r="P17" s="61"/>
    </row>
    <row r="18" spans="1:18" ht="18.75" x14ac:dyDescent="0.3">
      <c r="A18" s="10">
        <v>15</v>
      </c>
      <c r="B18" s="42" t="s">
        <v>51</v>
      </c>
      <c r="C18" s="42" t="s">
        <v>20</v>
      </c>
      <c r="D18" s="46"/>
      <c r="E18" s="43"/>
      <c r="F18" s="67">
        <v>40000</v>
      </c>
      <c r="G18" s="67"/>
      <c r="H18" s="42"/>
      <c r="I18" s="42"/>
      <c r="J18" s="42"/>
      <c r="K18" s="42"/>
      <c r="L18" s="42"/>
      <c r="M18" s="42"/>
      <c r="N18" s="84"/>
      <c r="O18" s="61">
        <f>F18-H18-I18-J18-K18-L18-M18-N18</f>
        <v>40000</v>
      </c>
      <c r="P18" s="61"/>
    </row>
    <row r="19" spans="1:18" ht="18" customHeight="1" x14ac:dyDescent="0.3">
      <c r="A19" s="10">
        <v>16</v>
      </c>
      <c r="B19" s="42" t="s">
        <v>52</v>
      </c>
      <c r="C19" s="42" t="s">
        <v>20</v>
      </c>
      <c r="D19" s="46"/>
      <c r="E19" s="43"/>
      <c r="F19" s="67"/>
      <c r="G19" s="67">
        <v>12000</v>
      </c>
      <c r="H19" s="42"/>
      <c r="I19" s="42"/>
      <c r="J19" s="42"/>
      <c r="K19" s="42"/>
      <c r="L19" s="42"/>
      <c r="M19" s="42"/>
      <c r="N19" s="85"/>
      <c r="O19" s="61"/>
      <c r="P19" s="61">
        <f t="shared" si="1"/>
        <v>12000</v>
      </c>
    </row>
    <row r="20" spans="1:18" ht="18.75" x14ac:dyDescent="0.3">
      <c r="A20" s="10">
        <v>17</v>
      </c>
      <c r="B20" s="42" t="s">
        <v>66</v>
      </c>
      <c r="C20" s="42" t="s">
        <v>20</v>
      </c>
      <c r="D20" s="46"/>
      <c r="E20" s="43"/>
      <c r="F20" s="67"/>
      <c r="G20" s="67">
        <v>13500</v>
      </c>
      <c r="H20" s="42"/>
      <c r="I20" s="42"/>
      <c r="J20" s="42"/>
      <c r="K20" s="42"/>
      <c r="L20" s="42"/>
      <c r="M20" s="42"/>
      <c r="N20" s="85"/>
      <c r="O20" s="61"/>
      <c r="P20" s="61">
        <f t="shared" si="1"/>
        <v>13500</v>
      </c>
    </row>
    <row r="21" spans="1:18" ht="18.75" x14ac:dyDescent="0.3">
      <c r="A21" s="10">
        <v>18</v>
      </c>
      <c r="B21" s="42" t="s">
        <v>71</v>
      </c>
      <c r="C21" s="42" t="s">
        <v>20</v>
      </c>
      <c r="D21" s="46"/>
      <c r="E21" s="43"/>
      <c r="F21" s="67"/>
      <c r="G21" s="67">
        <v>8000</v>
      </c>
      <c r="H21" s="42"/>
      <c r="I21" s="42"/>
      <c r="J21" s="42"/>
      <c r="K21" s="42"/>
      <c r="L21" s="42"/>
      <c r="M21" s="42"/>
      <c r="N21" s="85"/>
      <c r="O21" s="61"/>
      <c r="P21" s="61">
        <f t="shared" si="1"/>
        <v>8000</v>
      </c>
    </row>
    <row r="22" spans="1:18" ht="18.75" x14ac:dyDescent="0.3">
      <c r="A22" s="10">
        <v>19</v>
      </c>
      <c r="B22" s="42" t="s">
        <v>53</v>
      </c>
      <c r="C22" s="42" t="s">
        <v>20</v>
      </c>
      <c r="D22" s="46"/>
      <c r="E22" s="43"/>
      <c r="F22" s="67"/>
      <c r="G22" s="67">
        <v>10000</v>
      </c>
      <c r="H22" s="42">
        <v>7000</v>
      </c>
      <c r="I22" s="42"/>
      <c r="J22" s="42"/>
      <c r="K22" s="42"/>
      <c r="L22" s="42"/>
      <c r="M22" s="42"/>
      <c r="N22" s="85"/>
      <c r="O22" s="61"/>
      <c r="P22" s="61">
        <f t="shared" si="1"/>
        <v>3000</v>
      </c>
    </row>
    <row r="23" spans="1:18" ht="18.75" x14ac:dyDescent="0.3">
      <c r="A23" s="10">
        <v>20</v>
      </c>
      <c r="B23" s="42" t="s">
        <v>10</v>
      </c>
      <c r="C23" s="42" t="s">
        <v>20</v>
      </c>
      <c r="D23" s="46"/>
      <c r="E23" s="43"/>
      <c r="F23" s="67"/>
      <c r="G23" s="67">
        <v>12000</v>
      </c>
      <c r="H23" s="42"/>
      <c r="I23" s="42"/>
      <c r="J23" s="42"/>
      <c r="K23" s="42"/>
      <c r="L23" s="42"/>
      <c r="M23" s="42"/>
      <c r="N23" s="85"/>
      <c r="O23" s="61"/>
      <c r="P23" s="61">
        <f t="shared" si="1"/>
        <v>12000</v>
      </c>
    </row>
    <row r="24" spans="1:18" ht="18.75" x14ac:dyDescent="0.3">
      <c r="A24" s="10">
        <v>21</v>
      </c>
      <c r="B24" s="42" t="s">
        <v>11</v>
      </c>
      <c r="C24" s="42" t="s">
        <v>20</v>
      </c>
      <c r="D24" s="46"/>
      <c r="E24" s="43"/>
      <c r="F24" s="67"/>
      <c r="G24" s="67">
        <v>10000</v>
      </c>
      <c r="H24" s="42">
        <v>2970</v>
      </c>
      <c r="I24" s="42"/>
      <c r="J24" s="42"/>
      <c r="K24" s="42"/>
      <c r="L24" s="42"/>
      <c r="M24" s="42"/>
      <c r="N24" s="85"/>
      <c r="O24" s="61"/>
      <c r="P24" s="61">
        <f t="shared" si="1"/>
        <v>7030</v>
      </c>
      <c r="R24">
        <f>SUM(H24:J24)</f>
        <v>2970</v>
      </c>
    </row>
    <row r="25" spans="1:18" ht="18.75" x14ac:dyDescent="0.3">
      <c r="A25" s="10">
        <v>22</v>
      </c>
      <c r="B25" s="42" t="s">
        <v>12</v>
      </c>
      <c r="C25" s="42" t="s">
        <v>20</v>
      </c>
      <c r="D25" s="46"/>
      <c r="E25" s="43"/>
      <c r="F25" s="67"/>
      <c r="G25" s="67">
        <v>30000</v>
      </c>
      <c r="H25" s="42">
        <v>4255</v>
      </c>
      <c r="I25" s="42"/>
      <c r="J25" s="42"/>
      <c r="K25" s="42"/>
      <c r="L25" s="42"/>
      <c r="M25" s="42"/>
      <c r="N25" s="85"/>
      <c r="O25" s="61"/>
      <c r="P25" s="112">
        <f t="shared" si="1"/>
        <v>25745</v>
      </c>
    </row>
    <row r="26" spans="1:18" ht="18.75" x14ac:dyDescent="0.3">
      <c r="A26" s="10">
        <v>23</v>
      </c>
      <c r="B26" s="42" t="s">
        <v>54</v>
      </c>
      <c r="C26" s="42" t="s">
        <v>20</v>
      </c>
      <c r="D26" s="46"/>
      <c r="E26" s="43"/>
      <c r="F26" s="67"/>
      <c r="G26" s="67">
        <v>12000</v>
      </c>
      <c r="H26" s="42"/>
      <c r="I26" s="42"/>
      <c r="J26" s="42"/>
      <c r="K26" s="42"/>
      <c r="L26" s="42"/>
      <c r="M26" s="42"/>
      <c r="N26" s="85"/>
      <c r="O26" s="61"/>
      <c r="P26" s="61">
        <f t="shared" si="1"/>
        <v>12000</v>
      </c>
    </row>
    <row r="27" spans="1:18" ht="18.75" x14ac:dyDescent="0.3">
      <c r="A27" s="10">
        <v>24</v>
      </c>
      <c r="B27" s="47" t="s">
        <v>67</v>
      </c>
      <c r="C27" s="42" t="s">
        <v>20</v>
      </c>
      <c r="D27" s="46"/>
      <c r="E27" s="43"/>
      <c r="F27" s="67"/>
      <c r="G27" s="67">
        <v>13000</v>
      </c>
      <c r="H27" s="47"/>
      <c r="I27" s="42"/>
      <c r="J27" s="42"/>
      <c r="K27" s="42"/>
      <c r="L27" s="42"/>
      <c r="M27" s="42"/>
      <c r="N27" s="85"/>
      <c r="O27" s="61"/>
      <c r="P27" s="61">
        <f t="shared" si="1"/>
        <v>13000</v>
      </c>
    </row>
    <row r="28" spans="1:18" ht="18.75" x14ac:dyDescent="0.3">
      <c r="A28" s="10">
        <v>25</v>
      </c>
      <c r="B28" s="47" t="s">
        <v>18</v>
      </c>
      <c r="C28" s="42" t="s">
        <v>20</v>
      </c>
      <c r="D28" s="46"/>
      <c r="E28" s="43"/>
      <c r="F28" s="67"/>
      <c r="G28" s="67">
        <v>12000</v>
      </c>
      <c r="H28" s="47"/>
      <c r="I28" s="42"/>
      <c r="J28" s="42"/>
      <c r="K28" s="42"/>
      <c r="L28" s="42"/>
      <c r="M28" s="42"/>
      <c r="N28" s="85"/>
      <c r="O28" s="61"/>
      <c r="P28" s="61">
        <f t="shared" si="1"/>
        <v>12000</v>
      </c>
    </row>
    <row r="29" spans="1:18" ht="18.75" x14ac:dyDescent="0.3">
      <c r="A29" s="10">
        <v>26</v>
      </c>
      <c r="B29" s="47" t="s">
        <v>13</v>
      </c>
      <c r="C29" s="42" t="s">
        <v>20</v>
      </c>
      <c r="D29" s="46"/>
      <c r="E29" s="43"/>
      <c r="F29" s="67">
        <v>50000</v>
      </c>
      <c r="G29" s="67"/>
      <c r="H29" s="42">
        <v>4000</v>
      </c>
      <c r="I29" s="42">
        <v>1020</v>
      </c>
      <c r="J29" s="42"/>
      <c r="K29" s="105"/>
      <c r="L29" s="42"/>
      <c r="M29" s="42"/>
      <c r="N29" s="84"/>
      <c r="O29" s="61">
        <f>F29-H29-I29-J29-K29-L29-M29-N29</f>
        <v>44980</v>
      </c>
      <c r="P29" s="61"/>
    </row>
    <row r="30" spans="1:18" ht="18" customHeight="1" x14ac:dyDescent="0.3">
      <c r="A30" s="10">
        <v>27</v>
      </c>
      <c r="B30" s="47" t="s">
        <v>55</v>
      </c>
      <c r="C30" s="42" t="s">
        <v>20</v>
      </c>
      <c r="D30" s="46"/>
      <c r="E30" s="43"/>
      <c r="F30" s="67"/>
      <c r="G30" s="67">
        <v>2500</v>
      </c>
      <c r="H30" s="47"/>
      <c r="I30" s="42"/>
      <c r="J30" s="42"/>
      <c r="K30" s="42"/>
      <c r="L30" s="42"/>
      <c r="M30" s="42"/>
      <c r="N30" s="85"/>
      <c r="O30" s="61"/>
      <c r="P30" s="61">
        <f t="shared" si="1"/>
        <v>2500</v>
      </c>
    </row>
    <row r="31" spans="1:18" ht="18.75" x14ac:dyDescent="0.3">
      <c r="A31" s="15"/>
      <c r="B31" s="42"/>
      <c r="C31" s="47" t="s">
        <v>7</v>
      </c>
      <c r="D31" s="48"/>
      <c r="E31" s="48"/>
      <c r="F31" s="48">
        <f t="shared" ref="F31:G31" si="2">SUM(F4:F30)</f>
        <v>128500</v>
      </c>
      <c r="G31" s="48">
        <f t="shared" si="2"/>
        <v>290220</v>
      </c>
      <c r="H31" s="49" t="s">
        <v>59</v>
      </c>
      <c r="I31" s="50">
        <f>F31+G31</f>
        <v>418720</v>
      </c>
      <c r="J31" s="42"/>
      <c r="K31" s="42"/>
      <c r="L31" s="42"/>
      <c r="M31" s="60" t="s">
        <v>72</v>
      </c>
      <c r="N31" s="66"/>
      <c r="O31" s="61">
        <f>SUM(O4:O30)</f>
        <v>123480</v>
      </c>
      <c r="P31" s="61">
        <f>SUM(P4:P30)</f>
        <v>259398</v>
      </c>
    </row>
    <row r="32" spans="1:18" ht="17.25" customHeight="1" x14ac:dyDescent="0.3">
      <c r="A32" s="4"/>
      <c r="B32" s="40"/>
      <c r="C32" s="40"/>
      <c r="D32" s="40"/>
      <c r="E32" s="51"/>
      <c r="F32" s="52"/>
      <c r="G32" s="52"/>
      <c r="H32" s="40"/>
      <c r="I32" s="40"/>
      <c r="J32" s="40"/>
      <c r="K32" s="40"/>
      <c r="L32" s="40"/>
      <c r="M32" s="86" t="s">
        <v>74</v>
      </c>
      <c r="N32" s="129">
        <f>P31+O31</f>
        <v>382878</v>
      </c>
      <c r="O32" s="130"/>
      <c r="P32" s="26"/>
    </row>
    <row r="33" spans="1:9" ht="27.75" hidden="1" customHeight="1" x14ac:dyDescent="0.25">
      <c r="A33" s="4"/>
      <c r="B33" s="4"/>
      <c r="C33" s="4"/>
      <c r="D33" s="4"/>
      <c r="E33" s="5"/>
      <c r="F33" s="6"/>
      <c r="G33" s="6"/>
      <c r="H33" s="4"/>
      <c r="I33" s="4"/>
    </row>
    <row r="34" spans="1:9" ht="18" hidden="1" x14ac:dyDescent="0.25">
      <c r="A34" s="4"/>
      <c r="B34" s="4"/>
      <c r="C34" s="4"/>
      <c r="D34" s="4"/>
      <c r="E34" s="5"/>
      <c r="F34" s="6"/>
      <c r="G34" s="6"/>
      <c r="H34" s="4"/>
      <c r="I34" s="4"/>
    </row>
    <row r="35" spans="1:9" ht="18" hidden="1" x14ac:dyDescent="0.25">
      <c r="A35" s="4"/>
      <c r="B35" s="4"/>
      <c r="C35" s="4"/>
      <c r="D35" s="4"/>
      <c r="E35" s="5"/>
      <c r="F35" s="6"/>
      <c r="G35" s="6"/>
      <c r="H35" s="4"/>
      <c r="I35" s="4"/>
    </row>
    <row r="36" spans="1:9" ht="18" hidden="1" x14ac:dyDescent="0.25">
      <c r="A36" s="4"/>
      <c r="B36" s="4"/>
      <c r="C36" s="4"/>
      <c r="D36" s="4"/>
      <c r="E36" s="5"/>
      <c r="F36" s="6"/>
      <c r="G36" s="6"/>
      <c r="H36" s="4"/>
      <c r="I36" s="4"/>
    </row>
    <row r="37" spans="1:9" ht="18" hidden="1" x14ac:dyDescent="0.25">
      <c r="A37" s="4"/>
      <c r="B37" s="4"/>
      <c r="C37" s="4"/>
      <c r="D37" s="4"/>
      <c r="E37" s="5"/>
      <c r="F37" s="6"/>
      <c r="G37" s="6"/>
      <c r="H37" s="4"/>
      <c r="I37" s="4"/>
    </row>
    <row r="38" spans="1:9" ht="18" hidden="1" x14ac:dyDescent="0.25">
      <c r="A38" s="4"/>
      <c r="B38" s="4"/>
      <c r="C38" s="4"/>
      <c r="D38" s="4"/>
      <c r="E38" s="5"/>
      <c r="F38" s="6"/>
      <c r="G38" s="6"/>
      <c r="H38" s="4"/>
      <c r="I38" s="4"/>
    </row>
    <row r="39" spans="1:9" ht="18" hidden="1" x14ac:dyDescent="0.25">
      <c r="A39" s="4"/>
      <c r="B39" s="4"/>
      <c r="C39" s="4"/>
      <c r="D39" s="4"/>
      <c r="E39" s="5"/>
      <c r="F39" s="6"/>
      <c r="G39" s="6"/>
      <c r="H39" s="4"/>
      <c r="I39" s="4"/>
    </row>
    <row r="40" spans="1:9" ht="18" hidden="1" x14ac:dyDescent="0.25">
      <c r="A40" s="4"/>
      <c r="B40" s="4"/>
      <c r="C40" s="4"/>
      <c r="D40" s="4"/>
      <c r="E40" s="5"/>
      <c r="F40" s="6"/>
      <c r="G40" s="6"/>
      <c r="H40" s="4"/>
      <c r="I40" s="4"/>
    </row>
    <row r="41" spans="1:9" ht="18" hidden="1" x14ac:dyDescent="0.25">
      <c r="A41" s="4"/>
      <c r="B41" s="4"/>
      <c r="C41" s="4"/>
      <c r="D41" s="4"/>
      <c r="E41" s="5"/>
      <c r="F41" s="6"/>
      <c r="G41" s="6"/>
      <c r="H41" s="4"/>
      <c r="I41" s="4"/>
    </row>
    <row r="42" spans="1:9" ht="18" hidden="1" x14ac:dyDescent="0.25">
      <c r="A42" s="4"/>
      <c r="B42" s="4"/>
      <c r="C42" s="4"/>
      <c r="D42" s="4"/>
      <c r="E42" s="5"/>
      <c r="F42" s="6"/>
      <c r="G42" s="6"/>
      <c r="H42" s="4"/>
      <c r="I42" s="4"/>
    </row>
    <row r="43" spans="1:9" ht="6" hidden="1" customHeight="1" x14ac:dyDescent="0.25">
      <c r="A43" s="4"/>
      <c r="B43" s="4"/>
      <c r="C43" s="4"/>
      <c r="D43" s="4"/>
      <c r="E43" s="5"/>
      <c r="F43" s="6"/>
      <c r="G43" s="6"/>
      <c r="H43" s="4"/>
      <c r="I43" s="4"/>
    </row>
    <row r="44" spans="1:9" ht="18" hidden="1" x14ac:dyDescent="0.25">
      <c r="A44" s="4"/>
      <c r="B44" s="4"/>
      <c r="C44" s="4"/>
      <c r="D44" s="4"/>
      <c r="E44" s="5"/>
      <c r="F44" s="6"/>
      <c r="G44" s="6"/>
      <c r="H44" s="4"/>
      <c r="I44" s="4"/>
    </row>
    <row r="45" spans="1:9" ht="18" hidden="1" x14ac:dyDescent="0.25">
      <c r="A45" s="4"/>
      <c r="B45" s="4"/>
      <c r="C45" s="4"/>
      <c r="D45" s="4"/>
      <c r="E45" s="5"/>
      <c r="F45" s="6"/>
      <c r="G45" s="6"/>
      <c r="H45" s="4"/>
      <c r="I45" s="4"/>
    </row>
    <row r="46" spans="1:9" ht="18" hidden="1" x14ac:dyDescent="0.25">
      <c r="A46" s="4"/>
      <c r="B46" s="4"/>
      <c r="C46" s="4"/>
      <c r="D46" s="4"/>
      <c r="E46" s="5"/>
      <c r="F46" s="6"/>
      <c r="G46" s="6"/>
      <c r="H46" s="4"/>
      <c r="I46" s="4"/>
    </row>
    <row r="47" spans="1:9" ht="18" hidden="1" x14ac:dyDescent="0.25">
      <c r="A47" s="4"/>
      <c r="B47" s="4"/>
      <c r="C47" s="4"/>
      <c r="D47" s="4"/>
      <c r="E47" s="5"/>
      <c r="F47" s="6"/>
      <c r="G47" s="6"/>
      <c r="H47" s="4"/>
      <c r="I47" s="4"/>
    </row>
    <row r="48" spans="1:9" ht="18" hidden="1" x14ac:dyDescent="0.25">
      <c r="A48" s="4"/>
      <c r="B48" s="4"/>
      <c r="C48" s="4"/>
      <c r="D48" s="4"/>
      <c r="E48" s="5"/>
      <c r="F48" s="6"/>
      <c r="G48" s="6"/>
      <c r="H48" s="4"/>
      <c r="I48" s="4"/>
    </row>
    <row r="49" spans="1:9" ht="18" hidden="1" x14ac:dyDescent="0.25">
      <c r="A49" s="4"/>
      <c r="B49" s="4"/>
      <c r="C49" s="4"/>
      <c r="D49" s="4"/>
      <c r="E49" s="5"/>
      <c r="F49" s="6"/>
      <c r="G49" s="6"/>
      <c r="H49" s="4"/>
      <c r="I49" s="4"/>
    </row>
    <row r="50" spans="1:9" ht="18" hidden="1" x14ac:dyDescent="0.25">
      <c r="A50" s="4"/>
      <c r="B50" s="4"/>
      <c r="C50" s="4"/>
      <c r="D50" s="4"/>
      <c r="E50" s="5"/>
      <c r="F50" s="6"/>
      <c r="G50" s="6"/>
      <c r="H50" s="4"/>
      <c r="I50" s="4"/>
    </row>
    <row r="51" spans="1:9" ht="18" hidden="1" x14ac:dyDescent="0.25">
      <c r="A51" s="4"/>
      <c r="B51" s="4"/>
      <c r="C51" s="4"/>
      <c r="D51" s="4"/>
      <c r="E51" s="5"/>
      <c r="F51" s="6"/>
      <c r="G51" s="6"/>
      <c r="H51" s="4"/>
      <c r="I51" s="4"/>
    </row>
    <row r="52" spans="1:9" ht="2.25" hidden="1" customHeight="1" x14ac:dyDescent="0.25">
      <c r="A52" s="4"/>
      <c r="B52" s="4"/>
      <c r="C52" s="4"/>
      <c r="D52" s="4"/>
      <c r="E52" s="5"/>
      <c r="F52" s="6"/>
      <c r="G52" s="6"/>
      <c r="H52" s="4"/>
      <c r="I52" s="4"/>
    </row>
    <row r="53" spans="1:9" ht="18" hidden="1" x14ac:dyDescent="0.25">
      <c r="A53" s="4"/>
      <c r="B53" s="4"/>
      <c r="C53" s="4"/>
      <c r="D53" s="4"/>
      <c r="E53" s="5"/>
      <c r="F53" s="6"/>
      <c r="G53" s="6"/>
      <c r="H53" s="4"/>
      <c r="I53" s="4"/>
    </row>
    <row r="54" spans="1:9" ht="18" hidden="1" x14ac:dyDescent="0.25">
      <c r="A54" s="4"/>
      <c r="B54" s="4"/>
      <c r="C54" s="4"/>
      <c r="D54" s="4"/>
      <c r="E54" s="5"/>
      <c r="F54" s="6"/>
      <c r="G54" s="6"/>
      <c r="H54" s="4"/>
      <c r="I54" s="4"/>
    </row>
    <row r="55" spans="1:9" ht="18.75" hidden="1" x14ac:dyDescent="0.3">
      <c r="A55" s="119" t="s">
        <v>21</v>
      </c>
      <c r="B55" s="119"/>
      <c r="C55" s="119"/>
      <c r="D55" s="119"/>
      <c r="E55" s="119"/>
      <c r="F55" s="119"/>
      <c r="G55" s="119"/>
      <c r="H55" s="119"/>
      <c r="I55" s="119"/>
    </row>
    <row r="56" spans="1:9" ht="18" hidden="1" x14ac:dyDescent="0.25">
      <c r="A56" s="4"/>
      <c r="B56" s="4"/>
      <c r="C56" s="4"/>
      <c r="D56" s="4"/>
      <c r="E56" s="5"/>
      <c r="F56" s="6"/>
      <c r="G56" s="6"/>
      <c r="H56" s="4"/>
      <c r="I56" s="4"/>
    </row>
    <row r="57" spans="1:9" ht="18.75" hidden="1" x14ac:dyDescent="0.3">
      <c r="A57" s="7" t="s">
        <v>0</v>
      </c>
      <c r="B57" s="7" t="s">
        <v>1</v>
      </c>
      <c r="C57" s="7" t="s">
        <v>2</v>
      </c>
      <c r="D57" s="121" t="s">
        <v>3</v>
      </c>
      <c r="E57" s="122"/>
      <c r="F57" s="122"/>
      <c r="G57" s="122"/>
      <c r="H57" s="8"/>
      <c r="I57" s="8"/>
    </row>
    <row r="58" spans="1:9" ht="18.75" hidden="1" x14ac:dyDescent="0.3">
      <c r="A58" s="9"/>
      <c r="B58" s="9"/>
      <c r="C58" s="9"/>
      <c r="D58" s="10" t="s">
        <v>4</v>
      </c>
      <c r="E58" s="11" t="s">
        <v>5</v>
      </c>
      <c r="F58" s="14" t="s">
        <v>6</v>
      </c>
      <c r="G58" s="14" t="s">
        <v>7</v>
      </c>
      <c r="H58" s="13" t="s">
        <v>8</v>
      </c>
      <c r="I58" s="13" t="s">
        <v>9</v>
      </c>
    </row>
    <row r="59" spans="1:9" ht="18.75" hidden="1" x14ac:dyDescent="0.3">
      <c r="A59" s="10">
        <v>1</v>
      </c>
      <c r="B59" s="16"/>
      <c r="C59" s="10" t="s">
        <v>20</v>
      </c>
      <c r="D59" s="10"/>
      <c r="E59" s="11"/>
      <c r="F59" s="14"/>
      <c r="G59" s="14"/>
      <c r="H59" s="10"/>
      <c r="I59" s="10"/>
    </row>
    <row r="60" spans="1:9" ht="6" hidden="1" customHeight="1" x14ac:dyDescent="0.3">
      <c r="A60" s="10">
        <v>2</v>
      </c>
      <c r="B60" s="4"/>
      <c r="C60" s="4"/>
      <c r="D60" s="4"/>
      <c r="E60" s="5"/>
      <c r="F60" s="6"/>
      <c r="G60" s="6"/>
      <c r="H60" s="4"/>
      <c r="I60" s="4"/>
    </row>
    <row r="61" spans="1:9" ht="18.75" hidden="1" x14ac:dyDescent="0.3">
      <c r="A61" s="10">
        <v>3</v>
      </c>
      <c r="B61" s="4"/>
      <c r="C61" s="4"/>
      <c r="D61" s="4"/>
      <c r="E61" s="5"/>
      <c r="F61" s="6"/>
      <c r="G61" s="6"/>
      <c r="H61" s="4"/>
      <c r="I61" s="4"/>
    </row>
    <row r="62" spans="1:9" ht="18.75" hidden="1" x14ac:dyDescent="0.3">
      <c r="A62" s="10">
        <v>4</v>
      </c>
      <c r="B62" s="4"/>
      <c r="C62" s="4"/>
      <c r="D62" s="4"/>
      <c r="E62" s="5"/>
      <c r="F62" s="6"/>
      <c r="G62" s="6"/>
      <c r="H62" s="4"/>
      <c r="I62" s="4"/>
    </row>
    <row r="63" spans="1:9" ht="18.75" hidden="1" x14ac:dyDescent="0.3">
      <c r="A63" s="10">
        <v>5</v>
      </c>
      <c r="B63" s="4"/>
      <c r="C63" s="4"/>
      <c r="D63" s="4"/>
      <c r="E63" s="5"/>
      <c r="F63" s="6"/>
      <c r="G63" s="6"/>
      <c r="H63" s="4"/>
      <c r="I63" s="4"/>
    </row>
    <row r="64" spans="1:9" ht="18.75" hidden="1" x14ac:dyDescent="0.3">
      <c r="A64" s="10">
        <v>6</v>
      </c>
      <c r="B64" s="4"/>
      <c r="C64" s="4"/>
      <c r="D64" s="4"/>
      <c r="E64" s="5"/>
      <c r="F64" s="6"/>
      <c r="G64" s="6"/>
      <c r="H64" s="4"/>
      <c r="I64" s="4"/>
    </row>
    <row r="65" spans="1:16" ht="18.75" hidden="1" x14ac:dyDescent="0.3">
      <c r="A65" s="10">
        <v>7</v>
      </c>
      <c r="B65" s="4"/>
      <c r="C65" s="4"/>
      <c r="D65" s="4"/>
      <c r="E65" s="5"/>
      <c r="F65" s="6"/>
      <c r="G65" s="6"/>
      <c r="H65" s="4"/>
      <c r="I65" s="4"/>
    </row>
    <row r="66" spans="1:16" ht="18.75" hidden="1" x14ac:dyDescent="0.3">
      <c r="A66" s="10">
        <v>8</v>
      </c>
      <c r="B66" s="4"/>
      <c r="C66" s="4"/>
      <c r="D66" s="4"/>
      <c r="E66" s="5"/>
      <c r="F66" s="6"/>
      <c r="G66" s="6"/>
      <c r="H66" s="4"/>
      <c r="I66" s="4"/>
    </row>
    <row r="67" spans="1:16" ht="18.75" hidden="1" x14ac:dyDescent="0.3">
      <c r="A67" s="10">
        <v>9</v>
      </c>
      <c r="B67" s="4"/>
      <c r="C67" s="4"/>
      <c r="D67" s="4"/>
      <c r="E67" s="5"/>
      <c r="F67" s="6"/>
      <c r="G67" s="6"/>
      <c r="H67" s="4"/>
      <c r="I67" s="4"/>
    </row>
    <row r="68" spans="1:16" ht="18.75" hidden="1" x14ac:dyDescent="0.3">
      <c r="A68" s="10">
        <v>10</v>
      </c>
      <c r="B68" s="4"/>
      <c r="C68" s="4"/>
      <c r="D68" s="4"/>
      <c r="E68" s="5"/>
      <c r="F68" s="6"/>
      <c r="G68" s="6"/>
      <c r="H68" s="4"/>
      <c r="I68" s="4"/>
    </row>
    <row r="69" spans="1:16" ht="18.75" hidden="1" x14ac:dyDescent="0.3">
      <c r="A69" s="10">
        <v>11</v>
      </c>
      <c r="B69" s="4"/>
      <c r="C69" s="4"/>
      <c r="D69" s="4"/>
      <c r="E69" s="5"/>
      <c r="F69" s="6"/>
      <c r="G69" s="6"/>
      <c r="H69" s="4"/>
      <c r="I69" s="4"/>
    </row>
    <row r="70" spans="1:16" ht="18.75" hidden="1" x14ac:dyDescent="0.3">
      <c r="A70" s="10">
        <v>12</v>
      </c>
      <c r="B70" s="4"/>
      <c r="C70" s="4"/>
      <c r="D70" s="4"/>
      <c r="E70" s="5"/>
      <c r="F70" s="6"/>
      <c r="G70" s="6"/>
      <c r="H70" s="4"/>
      <c r="I70" s="4"/>
    </row>
    <row r="71" spans="1:16" ht="18.75" hidden="1" x14ac:dyDescent="0.3">
      <c r="A71" s="10">
        <v>13</v>
      </c>
      <c r="B71" s="4"/>
      <c r="C71" s="4"/>
      <c r="D71" s="4"/>
      <c r="E71" s="5"/>
      <c r="F71" s="6"/>
      <c r="G71" s="6"/>
      <c r="H71" s="4"/>
      <c r="I71" s="4"/>
    </row>
    <row r="72" spans="1:16" ht="18.75" hidden="1" x14ac:dyDescent="0.3">
      <c r="A72" s="10">
        <v>14</v>
      </c>
      <c r="B72" s="4"/>
      <c r="C72" s="4"/>
      <c r="D72" s="4"/>
      <c r="E72" s="5"/>
      <c r="F72" s="6"/>
      <c r="G72" s="6"/>
      <c r="H72" s="4"/>
      <c r="I72" s="4"/>
    </row>
    <row r="73" spans="1:16" ht="18.75" hidden="1" x14ac:dyDescent="0.3">
      <c r="A73" s="10">
        <v>15</v>
      </c>
      <c r="B73" s="4"/>
      <c r="C73" s="4"/>
      <c r="D73" s="4"/>
      <c r="E73" s="5"/>
      <c r="F73" s="6"/>
      <c r="G73" s="6"/>
      <c r="H73" s="4"/>
      <c r="I73" s="4"/>
    </row>
    <row r="74" spans="1:16" ht="18.75" hidden="1" x14ac:dyDescent="0.3">
      <c r="A74" s="10">
        <v>16</v>
      </c>
      <c r="B74" s="4"/>
      <c r="C74" s="4"/>
      <c r="D74" s="4"/>
      <c r="E74" s="5"/>
      <c r="F74" s="6"/>
      <c r="G74" s="6"/>
      <c r="H74" s="4"/>
      <c r="I74" s="4"/>
    </row>
    <row r="75" spans="1:16" ht="18.75" hidden="1" x14ac:dyDescent="0.3">
      <c r="A75" s="10">
        <v>17</v>
      </c>
      <c r="B75" s="4"/>
      <c r="C75" s="4"/>
      <c r="D75" s="4"/>
      <c r="E75" s="5"/>
      <c r="F75" s="6"/>
      <c r="G75" s="6"/>
      <c r="H75" s="4"/>
      <c r="I75" s="4"/>
    </row>
    <row r="76" spans="1:16" ht="6.75" hidden="1" customHeight="1" x14ac:dyDescent="0.3">
      <c r="A76" s="10">
        <v>18</v>
      </c>
      <c r="B76" s="4"/>
      <c r="C76" s="4"/>
      <c r="D76" s="4"/>
      <c r="E76" s="5"/>
      <c r="F76" s="6"/>
      <c r="G76" s="6"/>
      <c r="H76" s="4"/>
      <c r="I76" s="4"/>
    </row>
    <row r="77" spans="1:16" ht="18.75" hidden="1" x14ac:dyDescent="0.3">
      <c r="A77" s="10">
        <v>19</v>
      </c>
      <c r="B77" s="4"/>
      <c r="C77" s="4"/>
      <c r="D77" s="4"/>
      <c r="E77" s="5"/>
      <c r="F77" s="6"/>
      <c r="G77" s="6"/>
      <c r="H77" s="4"/>
      <c r="I77" s="4"/>
    </row>
    <row r="78" spans="1:16" ht="18" hidden="1" x14ac:dyDescent="0.25">
      <c r="A78" s="4"/>
      <c r="B78" s="4"/>
      <c r="C78" s="4"/>
      <c r="D78" s="4"/>
      <c r="E78" s="5"/>
      <c r="F78" s="6"/>
      <c r="G78" s="6"/>
      <c r="H78" s="4"/>
      <c r="I78" s="4"/>
    </row>
    <row r="79" spans="1:16" ht="18" x14ac:dyDescent="0.25">
      <c r="A79" s="4"/>
      <c r="B79" s="4"/>
      <c r="C79" s="4"/>
      <c r="D79" s="4"/>
      <c r="E79" s="5"/>
      <c r="F79" s="6"/>
      <c r="G79" s="6"/>
      <c r="H79" s="4"/>
      <c r="I79" s="4"/>
    </row>
    <row r="80" spans="1:16" ht="18.75" x14ac:dyDescent="0.3">
      <c r="A80" s="119" t="s">
        <v>107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</row>
    <row r="81" spans="1:16" ht="18" x14ac:dyDescent="0.25">
      <c r="A81" s="4"/>
      <c r="B81" s="4"/>
      <c r="C81" s="4"/>
      <c r="D81" s="4"/>
      <c r="E81" s="5"/>
      <c r="F81" s="6"/>
      <c r="G81" s="6"/>
      <c r="H81" s="4"/>
      <c r="I81" s="4"/>
    </row>
    <row r="82" spans="1:16" ht="18.75" x14ac:dyDescent="0.3">
      <c r="A82" s="7" t="s">
        <v>0</v>
      </c>
      <c r="B82" s="7" t="s">
        <v>1</v>
      </c>
      <c r="C82" s="7" t="s">
        <v>2</v>
      </c>
      <c r="D82" s="121" t="s">
        <v>3</v>
      </c>
      <c r="E82" s="122"/>
      <c r="F82" s="122"/>
      <c r="G82" s="122"/>
      <c r="H82" s="126" t="s">
        <v>73</v>
      </c>
      <c r="I82" s="127"/>
      <c r="J82" s="127"/>
      <c r="K82" s="127"/>
      <c r="L82" s="127"/>
      <c r="M82" s="127"/>
      <c r="N82" s="127"/>
      <c r="O82" s="128"/>
      <c r="P82" s="38" t="s">
        <v>72</v>
      </c>
    </row>
    <row r="83" spans="1:16" ht="18.75" x14ac:dyDescent="0.3">
      <c r="A83" s="9"/>
      <c r="B83" s="9"/>
      <c r="C83" s="9"/>
      <c r="D83" s="17"/>
      <c r="E83" s="18" t="s">
        <v>5</v>
      </c>
      <c r="F83" s="12" t="s">
        <v>58</v>
      </c>
      <c r="G83" s="12" t="s">
        <v>57</v>
      </c>
      <c r="H83" s="41">
        <v>1</v>
      </c>
      <c r="I83" s="41">
        <v>2</v>
      </c>
      <c r="J83" s="41">
        <v>3</v>
      </c>
      <c r="K83" s="41">
        <v>4</v>
      </c>
      <c r="L83" s="58">
        <v>5</v>
      </c>
      <c r="M83" s="41">
        <v>6</v>
      </c>
      <c r="N83" s="65">
        <v>7</v>
      </c>
      <c r="O83" s="41">
        <v>8</v>
      </c>
      <c r="P83" s="41" t="s">
        <v>57</v>
      </c>
    </row>
    <row r="84" spans="1:16" ht="18.75" x14ac:dyDescent="0.3">
      <c r="A84" s="10">
        <v>1</v>
      </c>
      <c r="B84" s="10" t="s">
        <v>29</v>
      </c>
      <c r="C84" s="17" t="s">
        <v>20</v>
      </c>
      <c r="D84" s="17"/>
      <c r="E84" s="18"/>
      <c r="F84" s="31"/>
      <c r="G84" s="31">
        <v>0</v>
      </c>
      <c r="H84" s="17"/>
      <c r="I84" s="17"/>
      <c r="J84" s="10"/>
      <c r="K84" s="10"/>
      <c r="L84" s="10"/>
      <c r="M84" s="10"/>
      <c r="N84" s="10"/>
      <c r="O84" s="84"/>
      <c r="P84" s="61">
        <f>G84-H84-I84-J84-K84-L84-M84-N84-O84</f>
        <v>0</v>
      </c>
    </row>
    <row r="85" spans="1:16" ht="18.75" x14ac:dyDescent="0.3">
      <c r="A85" s="10">
        <v>2</v>
      </c>
      <c r="B85" s="10" t="s">
        <v>30</v>
      </c>
      <c r="C85" s="17" t="s">
        <v>20</v>
      </c>
      <c r="D85" s="19">
        <v>2000</v>
      </c>
      <c r="E85" s="18"/>
      <c r="F85" s="31"/>
      <c r="G85" s="31">
        <v>11000</v>
      </c>
      <c r="H85" s="17">
        <v>6000</v>
      </c>
      <c r="I85" s="17"/>
      <c r="J85" s="10"/>
      <c r="K85" s="10"/>
      <c r="L85" s="10"/>
      <c r="M85" s="10"/>
      <c r="N85" s="10"/>
      <c r="O85" s="84"/>
      <c r="P85" s="61">
        <f t="shared" ref="P85:P88" si="3">G85-H85-I85-J85-K85-L85-M85-N85-O85</f>
        <v>5000</v>
      </c>
    </row>
    <row r="86" spans="1:16" ht="18.75" x14ac:dyDescent="0.3">
      <c r="A86" s="10">
        <v>3</v>
      </c>
      <c r="B86" s="10" t="s">
        <v>31</v>
      </c>
      <c r="C86" s="17" t="s">
        <v>20</v>
      </c>
      <c r="D86" s="19"/>
      <c r="E86" s="18"/>
      <c r="F86" s="31"/>
      <c r="G86" s="31">
        <v>2000</v>
      </c>
      <c r="H86" s="20"/>
      <c r="I86" s="17"/>
      <c r="J86" s="10"/>
      <c r="K86" s="10"/>
      <c r="L86" s="10"/>
      <c r="M86" s="10"/>
      <c r="N86" s="10"/>
      <c r="O86" s="84"/>
      <c r="P86" s="61">
        <f t="shared" si="3"/>
        <v>2000</v>
      </c>
    </row>
    <row r="87" spans="1:16" ht="18.75" x14ac:dyDescent="0.3">
      <c r="A87" s="10">
        <v>4</v>
      </c>
      <c r="B87" s="10" t="s">
        <v>32</v>
      </c>
      <c r="C87" s="17" t="s">
        <v>20</v>
      </c>
      <c r="D87" s="19"/>
      <c r="E87" s="18"/>
      <c r="F87" s="31"/>
      <c r="G87" s="31">
        <v>4000</v>
      </c>
      <c r="H87" s="20"/>
      <c r="I87" s="17"/>
      <c r="J87" s="10"/>
      <c r="K87" s="10"/>
      <c r="L87" s="10"/>
      <c r="M87" s="10"/>
      <c r="N87" s="10"/>
      <c r="O87" s="84"/>
      <c r="P87" s="61">
        <f t="shared" si="3"/>
        <v>4000</v>
      </c>
    </row>
    <row r="88" spans="1:16" ht="18.75" x14ac:dyDescent="0.3">
      <c r="A88" s="10">
        <v>5</v>
      </c>
      <c r="B88" s="10" t="s">
        <v>33</v>
      </c>
      <c r="C88" s="17" t="s">
        <v>20</v>
      </c>
      <c r="D88" s="19">
        <v>28500</v>
      </c>
      <c r="E88" s="18"/>
      <c r="F88" s="31"/>
      <c r="G88" s="31">
        <v>10000</v>
      </c>
      <c r="H88" s="20"/>
      <c r="I88" s="17"/>
      <c r="J88" s="10"/>
      <c r="K88" s="10"/>
      <c r="L88" s="10"/>
      <c r="M88" s="10"/>
      <c r="N88" s="10"/>
      <c r="O88" s="84"/>
      <c r="P88" s="61">
        <f t="shared" si="3"/>
        <v>10000</v>
      </c>
    </row>
    <row r="89" spans="1:16" ht="18.75" x14ac:dyDescent="0.3">
      <c r="A89" s="21"/>
      <c r="B89" s="22"/>
      <c r="C89" s="23" t="s">
        <v>7</v>
      </c>
      <c r="D89" s="24">
        <f>SUM(D84:D88)</f>
        <v>30500</v>
      </c>
      <c r="E89" s="24">
        <f t="shared" ref="E89:G89" si="4">SUM(E84:E88)</f>
        <v>0</v>
      </c>
      <c r="F89" s="24"/>
      <c r="G89" s="24">
        <f t="shared" si="4"/>
        <v>27000</v>
      </c>
      <c r="H89" s="20"/>
      <c r="I89" s="17"/>
      <c r="J89" s="10"/>
      <c r="K89" s="10"/>
      <c r="L89" s="10"/>
      <c r="M89" s="62" t="s">
        <v>74</v>
      </c>
      <c r="N89" s="62"/>
      <c r="O89" s="61"/>
      <c r="P89" s="61">
        <f>SUM(P84:P88)</f>
        <v>21000</v>
      </c>
    </row>
    <row r="90" spans="1:16" ht="12.75" customHeight="1" x14ac:dyDescent="0.3">
      <c r="A90" s="25"/>
      <c r="B90" s="26"/>
      <c r="C90" s="26"/>
      <c r="D90" s="26"/>
      <c r="E90" s="27"/>
      <c r="F90" s="28"/>
      <c r="G90" s="28"/>
      <c r="H90" s="4"/>
      <c r="I90" s="4"/>
    </row>
    <row r="91" spans="1:16" ht="54.75" hidden="1" customHeight="1" x14ac:dyDescent="0.3">
      <c r="A91" s="25"/>
      <c r="B91" s="26"/>
      <c r="C91" s="26"/>
      <c r="D91" s="26"/>
      <c r="E91" s="27"/>
      <c r="F91" s="28"/>
      <c r="G91" s="28"/>
      <c r="H91" s="4"/>
      <c r="I91" s="4"/>
    </row>
    <row r="92" spans="1:16" ht="18.75" hidden="1" x14ac:dyDescent="0.3">
      <c r="A92" s="25"/>
      <c r="B92" s="26"/>
      <c r="C92" s="26"/>
      <c r="D92" s="26"/>
      <c r="E92" s="27"/>
      <c r="F92" s="28"/>
      <c r="G92" s="28"/>
      <c r="H92" s="4"/>
      <c r="I92" s="4"/>
    </row>
    <row r="93" spans="1:16" ht="18.75" hidden="1" x14ac:dyDescent="0.3">
      <c r="A93" s="25"/>
      <c r="B93" s="26"/>
      <c r="C93" s="26"/>
      <c r="D93" s="26"/>
      <c r="E93" s="27"/>
      <c r="F93" s="28"/>
      <c r="G93" s="28"/>
      <c r="H93" s="4"/>
      <c r="I93" s="4"/>
    </row>
    <row r="94" spans="1:16" ht="18.75" hidden="1" x14ac:dyDescent="0.3">
      <c r="A94" s="25"/>
      <c r="B94" s="26"/>
      <c r="C94" s="26"/>
      <c r="D94" s="26"/>
      <c r="E94" s="27"/>
      <c r="F94" s="28"/>
      <c r="G94" s="28"/>
      <c r="H94" s="4"/>
      <c r="I94" s="4"/>
    </row>
    <row r="95" spans="1:16" ht="18.75" hidden="1" x14ac:dyDescent="0.3">
      <c r="A95" s="25"/>
      <c r="B95" s="26"/>
      <c r="C95" s="26"/>
      <c r="D95" s="26"/>
      <c r="E95" s="27"/>
      <c r="F95" s="28"/>
      <c r="G95" s="28"/>
      <c r="H95" s="4"/>
      <c r="I95" s="4"/>
    </row>
    <row r="96" spans="1:16" ht="18.75" hidden="1" x14ac:dyDescent="0.3">
      <c r="A96" s="25"/>
      <c r="B96" s="26"/>
      <c r="C96" s="26"/>
      <c r="D96" s="26"/>
      <c r="E96" s="27"/>
      <c r="F96" s="28"/>
      <c r="G96" s="28"/>
      <c r="H96" s="4"/>
      <c r="I96" s="4"/>
    </row>
    <row r="97" spans="1:16" ht="18.75" hidden="1" x14ac:dyDescent="0.3">
      <c r="A97" s="25"/>
      <c r="B97" s="26"/>
      <c r="C97" s="26"/>
      <c r="D97" s="26"/>
      <c r="E97" s="27"/>
      <c r="F97" s="28"/>
      <c r="G97" s="28"/>
      <c r="H97" s="4"/>
      <c r="I97" s="4"/>
    </row>
    <row r="98" spans="1:16" ht="14.25" hidden="1" customHeight="1" x14ac:dyDescent="0.3">
      <c r="A98" s="25"/>
      <c r="B98" s="26"/>
      <c r="C98" s="26"/>
      <c r="D98" s="26"/>
      <c r="E98" s="27"/>
      <c r="F98" s="28"/>
      <c r="G98" s="28"/>
      <c r="H98" s="4"/>
      <c r="I98" s="4"/>
    </row>
    <row r="99" spans="1:16" ht="18.75" hidden="1" x14ac:dyDescent="0.3">
      <c r="A99" s="25"/>
      <c r="B99" s="4"/>
      <c r="C99" s="4"/>
      <c r="D99" s="4"/>
      <c r="E99" s="5"/>
      <c r="F99" s="6"/>
      <c r="G99" s="6"/>
      <c r="H99" s="4"/>
      <c r="I99" s="4"/>
    </row>
    <row r="100" spans="1:16" ht="18.75" hidden="1" x14ac:dyDescent="0.3">
      <c r="A100" s="25"/>
      <c r="B100" s="4"/>
      <c r="C100" s="4"/>
      <c r="D100" s="4"/>
      <c r="E100" s="5"/>
      <c r="F100" s="6"/>
      <c r="G100" s="6"/>
      <c r="H100" s="4"/>
      <c r="I100" s="4"/>
    </row>
    <row r="101" spans="1:16" ht="18.75" hidden="1" x14ac:dyDescent="0.3">
      <c r="A101" s="25"/>
      <c r="B101" s="4"/>
      <c r="C101" s="4"/>
      <c r="D101" s="4"/>
      <c r="E101" s="5"/>
      <c r="F101" s="6"/>
      <c r="G101" s="6"/>
      <c r="H101" s="4"/>
      <c r="I101" s="4"/>
    </row>
    <row r="102" spans="1:16" ht="18.75" hidden="1" x14ac:dyDescent="0.3">
      <c r="A102" s="25"/>
      <c r="B102" s="4"/>
      <c r="C102" s="4"/>
      <c r="D102" s="4"/>
      <c r="E102" s="5"/>
      <c r="F102" s="6"/>
      <c r="G102" s="6"/>
      <c r="H102" s="4"/>
      <c r="I102" s="4"/>
    </row>
    <row r="103" spans="1:16" ht="18.75" hidden="1" x14ac:dyDescent="0.3">
      <c r="A103" s="25"/>
      <c r="B103" s="4"/>
      <c r="C103" s="4"/>
      <c r="D103" s="4"/>
      <c r="E103" s="5"/>
      <c r="F103" s="6"/>
      <c r="G103" s="6"/>
      <c r="H103" s="4"/>
      <c r="I103" s="4"/>
    </row>
    <row r="104" spans="1:16" ht="18.75" x14ac:dyDescent="0.3">
      <c r="A104" s="119" t="s">
        <v>108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</row>
    <row r="105" spans="1:16" ht="18" x14ac:dyDescent="0.25">
      <c r="A105" s="4"/>
      <c r="B105" s="4"/>
      <c r="C105" s="4"/>
      <c r="D105" s="4"/>
      <c r="E105" s="5"/>
      <c r="F105" s="6"/>
      <c r="G105" s="6"/>
      <c r="H105" s="4"/>
      <c r="I105" s="4"/>
    </row>
    <row r="106" spans="1:16" ht="18.75" x14ac:dyDescent="0.3">
      <c r="A106" s="7" t="s">
        <v>0</v>
      </c>
      <c r="B106" s="7" t="s">
        <v>1</v>
      </c>
      <c r="C106" s="7" t="s">
        <v>2</v>
      </c>
      <c r="D106" s="121" t="s">
        <v>3</v>
      </c>
      <c r="E106" s="122"/>
      <c r="F106" s="122"/>
      <c r="G106" s="122"/>
      <c r="H106" s="126" t="s">
        <v>73</v>
      </c>
      <c r="I106" s="127"/>
      <c r="J106" s="127"/>
      <c r="K106" s="127"/>
      <c r="L106" s="127"/>
      <c r="M106" s="127"/>
      <c r="N106" s="127"/>
      <c r="O106" s="128"/>
      <c r="P106" s="38" t="s">
        <v>72</v>
      </c>
    </row>
    <row r="107" spans="1:16" ht="18.75" x14ac:dyDescent="0.3">
      <c r="A107" s="9"/>
      <c r="B107" s="9"/>
      <c r="C107" s="9"/>
      <c r="D107" s="10" t="s">
        <v>4</v>
      </c>
      <c r="E107" s="11" t="s">
        <v>5</v>
      </c>
      <c r="F107" s="14" t="s">
        <v>58</v>
      </c>
      <c r="G107" s="14" t="s">
        <v>57</v>
      </c>
      <c r="H107" s="41">
        <v>1</v>
      </c>
      <c r="I107" s="41">
        <v>2</v>
      </c>
      <c r="J107" s="41">
        <v>3</v>
      </c>
      <c r="K107" s="41">
        <v>4</v>
      </c>
      <c r="L107" s="58">
        <v>5</v>
      </c>
      <c r="M107" s="41">
        <v>6</v>
      </c>
      <c r="N107" s="65">
        <v>7</v>
      </c>
      <c r="O107" s="41">
        <v>8</v>
      </c>
      <c r="P107" s="41" t="s">
        <v>57</v>
      </c>
    </row>
    <row r="108" spans="1:16" ht="18.75" x14ac:dyDescent="0.3">
      <c r="A108" s="10">
        <v>1</v>
      </c>
      <c r="B108" s="10" t="s">
        <v>40</v>
      </c>
      <c r="C108" s="17" t="s">
        <v>20</v>
      </c>
      <c r="D108" s="12">
        <v>60000</v>
      </c>
      <c r="E108" s="18"/>
      <c r="F108" s="12"/>
      <c r="G108" s="12">
        <v>0</v>
      </c>
      <c r="H108" s="79"/>
      <c r="I108" s="79"/>
      <c r="J108" s="10"/>
      <c r="K108" s="10"/>
      <c r="L108" s="10"/>
      <c r="M108" s="10"/>
      <c r="N108" s="10"/>
      <c r="O108" s="81"/>
      <c r="P108" s="61">
        <f>G108-H108-I108-J108-K108-L108-M108-N108-O108</f>
        <v>0</v>
      </c>
    </row>
    <row r="109" spans="1:16" ht="18.75" x14ac:dyDescent="0.3">
      <c r="A109" s="10">
        <v>2</v>
      </c>
      <c r="B109" s="10" t="s">
        <v>69</v>
      </c>
      <c r="C109" s="17" t="s">
        <v>20</v>
      </c>
      <c r="D109" s="17"/>
      <c r="E109" s="18"/>
      <c r="F109" s="12"/>
      <c r="G109" s="12">
        <f t="shared" ref="G109:G112" si="5">SUM(D109:F109)</f>
        <v>0</v>
      </c>
      <c r="H109" s="79"/>
      <c r="I109" s="79"/>
      <c r="J109" s="10"/>
      <c r="K109" s="10"/>
      <c r="L109" s="10"/>
      <c r="M109" s="10"/>
      <c r="N109" s="10"/>
      <c r="O109" s="81"/>
      <c r="P109" s="61">
        <f t="shared" ref="P109:P112" si="6">G109-H109-I109-J109-K109-L109-M109-N109-O109</f>
        <v>0</v>
      </c>
    </row>
    <row r="110" spans="1:16" ht="18.75" x14ac:dyDescent="0.3">
      <c r="A110" s="10">
        <v>3</v>
      </c>
      <c r="B110" s="10" t="s">
        <v>41</v>
      </c>
      <c r="C110" s="17" t="s">
        <v>20</v>
      </c>
      <c r="D110" s="17"/>
      <c r="E110" s="18"/>
      <c r="F110" s="12"/>
      <c r="G110" s="12">
        <f t="shared" si="5"/>
        <v>0</v>
      </c>
      <c r="H110" s="79"/>
      <c r="I110" s="79"/>
      <c r="J110" s="10"/>
      <c r="K110" s="10"/>
      <c r="L110" s="10"/>
      <c r="M110" s="10"/>
      <c r="N110" s="10"/>
      <c r="O110" s="81"/>
      <c r="P110" s="61">
        <f t="shared" si="6"/>
        <v>0</v>
      </c>
    </row>
    <row r="111" spans="1:16" ht="18.75" x14ac:dyDescent="0.3">
      <c r="A111" s="10">
        <v>4</v>
      </c>
      <c r="B111" s="10" t="s">
        <v>42</v>
      </c>
      <c r="C111" s="17" t="s">
        <v>20</v>
      </c>
      <c r="D111" s="17"/>
      <c r="E111" s="18"/>
      <c r="F111" s="12"/>
      <c r="G111" s="12">
        <v>3000</v>
      </c>
      <c r="H111" s="79"/>
      <c r="I111" s="79"/>
      <c r="J111" s="10"/>
      <c r="K111" s="10"/>
      <c r="L111" s="10"/>
      <c r="M111" s="10"/>
      <c r="N111" s="10"/>
      <c r="O111" s="81"/>
      <c r="P111" s="61">
        <f t="shared" si="6"/>
        <v>3000</v>
      </c>
    </row>
    <row r="112" spans="1:16" ht="18.75" x14ac:dyDescent="0.3">
      <c r="A112" s="10">
        <v>5</v>
      </c>
      <c r="B112" s="10" t="s">
        <v>68</v>
      </c>
      <c r="C112" s="17" t="s">
        <v>20</v>
      </c>
      <c r="D112" s="17"/>
      <c r="E112" s="18"/>
      <c r="F112" s="12"/>
      <c r="G112" s="12">
        <f t="shared" si="5"/>
        <v>0</v>
      </c>
      <c r="H112" s="79"/>
      <c r="I112" s="79"/>
      <c r="J112" s="10"/>
      <c r="K112" s="10"/>
      <c r="L112" s="10"/>
      <c r="M112" s="10"/>
      <c r="N112" s="10"/>
      <c r="O112" s="81"/>
      <c r="P112" s="61">
        <f t="shared" si="6"/>
        <v>0</v>
      </c>
    </row>
    <row r="113" spans="1:16" ht="17.25" customHeight="1" x14ac:dyDescent="0.3">
      <c r="A113" s="21"/>
      <c r="B113" s="22"/>
      <c r="C113" s="16" t="s">
        <v>7</v>
      </c>
      <c r="D113" s="29">
        <f>SUM(D108:D112)</f>
        <v>60000</v>
      </c>
      <c r="E113" s="29">
        <f t="shared" ref="E113:G113" si="7">SUM(E108:E112)</f>
        <v>0</v>
      </c>
      <c r="F113" s="29"/>
      <c r="G113" s="29">
        <f t="shared" si="7"/>
        <v>3000</v>
      </c>
      <c r="H113" s="10"/>
      <c r="I113" s="10"/>
      <c r="J113" s="10"/>
      <c r="K113" s="10"/>
      <c r="L113" s="10"/>
      <c r="M113" s="62" t="s">
        <v>74</v>
      </c>
      <c r="N113" s="62"/>
      <c r="O113" s="61"/>
      <c r="P113" s="61">
        <f>SUM(P108:P112)</f>
        <v>3000</v>
      </c>
    </row>
    <row r="114" spans="1:16" ht="0.75" customHeight="1" x14ac:dyDescent="0.3">
      <c r="A114" s="25"/>
      <c r="B114" s="4"/>
      <c r="C114" s="4"/>
      <c r="D114" s="4"/>
      <c r="E114" s="5"/>
      <c r="F114" s="6"/>
      <c r="G114" s="6"/>
      <c r="H114" s="4"/>
      <c r="I114" s="4"/>
    </row>
    <row r="115" spans="1:16" ht="18.75" hidden="1" x14ac:dyDescent="0.3">
      <c r="A115" s="25"/>
      <c r="B115" s="4"/>
      <c r="C115" s="4"/>
      <c r="D115" s="4"/>
      <c r="E115" s="5"/>
      <c r="F115" s="6"/>
      <c r="G115" s="6"/>
      <c r="H115" s="4"/>
      <c r="I115" s="4"/>
    </row>
    <row r="116" spans="1:16" ht="18.75" hidden="1" x14ac:dyDescent="0.3">
      <c r="A116" s="25"/>
      <c r="B116" s="4"/>
      <c r="C116" s="4"/>
      <c r="D116" s="4"/>
      <c r="E116" s="5"/>
      <c r="F116" s="6"/>
      <c r="G116" s="6"/>
      <c r="H116" s="4"/>
      <c r="I116" s="4"/>
    </row>
    <row r="117" spans="1:16" ht="18.75" hidden="1" x14ac:dyDescent="0.3">
      <c r="A117" s="25"/>
      <c r="B117" s="4"/>
      <c r="C117" s="4"/>
      <c r="D117" s="4"/>
      <c r="E117" s="5"/>
      <c r="F117" s="6"/>
      <c r="G117" s="6"/>
      <c r="H117" s="4"/>
      <c r="I117" s="4"/>
    </row>
    <row r="118" spans="1:16" ht="18.75" hidden="1" x14ac:dyDescent="0.3">
      <c r="A118" s="25"/>
      <c r="B118" s="4"/>
      <c r="C118" s="4"/>
      <c r="D118" s="4"/>
      <c r="E118" s="5"/>
      <c r="F118" s="6"/>
      <c r="G118" s="6"/>
      <c r="H118" s="4"/>
      <c r="I118" s="4"/>
    </row>
    <row r="119" spans="1:16" ht="18.75" hidden="1" x14ac:dyDescent="0.3">
      <c r="A119" s="25"/>
      <c r="B119" s="4"/>
      <c r="C119" s="4"/>
      <c r="D119" s="4"/>
      <c r="E119" s="5"/>
      <c r="F119" s="6"/>
      <c r="G119" s="6"/>
      <c r="H119" s="4"/>
      <c r="I119" s="4"/>
    </row>
    <row r="120" spans="1:16" ht="18.75" hidden="1" x14ac:dyDescent="0.3">
      <c r="A120" s="25"/>
      <c r="B120" s="4"/>
      <c r="C120" s="4"/>
      <c r="D120" s="4"/>
      <c r="E120" s="5"/>
      <c r="F120" s="6"/>
      <c r="G120" s="6"/>
      <c r="H120" s="4"/>
      <c r="I120" s="4"/>
    </row>
    <row r="121" spans="1:16" ht="18.75" hidden="1" x14ac:dyDescent="0.3">
      <c r="A121" s="25"/>
      <c r="B121" s="4"/>
      <c r="C121" s="4"/>
      <c r="D121" s="4"/>
      <c r="E121" s="5"/>
      <c r="F121" s="6"/>
      <c r="G121" s="6"/>
      <c r="H121" s="4"/>
      <c r="I121" s="4"/>
    </row>
    <row r="122" spans="1:16" ht="18.75" hidden="1" x14ac:dyDescent="0.3">
      <c r="A122" s="25"/>
      <c r="B122" s="4"/>
      <c r="C122" s="4"/>
      <c r="D122" s="4"/>
      <c r="E122" s="5"/>
      <c r="F122" s="6"/>
      <c r="G122" s="6"/>
      <c r="H122" s="4"/>
      <c r="I122" s="4"/>
    </row>
    <row r="123" spans="1:16" ht="18.75" hidden="1" x14ac:dyDescent="0.3">
      <c r="A123" s="25"/>
      <c r="B123" s="4"/>
      <c r="C123" s="4"/>
      <c r="D123" s="4"/>
      <c r="E123" s="5"/>
      <c r="F123" s="6"/>
      <c r="G123" s="6"/>
      <c r="H123" s="4"/>
      <c r="I123" s="4"/>
    </row>
    <row r="124" spans="1:16" ht="18.75" hidden="1" x14ac:dyDescent="0.3">
      <c r="A124" s="25"/>
      <c r="B124" s="4"/>
      <c r="C124" s="4"/>
      <c r="D124" s="4"/>
      <c r="E124" s="5"/>
      <c r="F124" s="6"/>
      <c r="G124" s="6"/>
      <c r="H124" s="4"/>
      <c r="I124" s="4"/>
    </row>
    <row r="125" spans="1:16" ht="18.75" hidden="1" x14ac:dyDescent="0.3">
      <c r="A125" s="25"/>
      <c r="B125" s="4"/>
      <c r="C125" s="4"/>
      <c r="D125" s="4"/>
      <c r="E125" s="5"/>
      <c r="F125" s="6"/>
      <c r="G125" s="6"/>
      <c r="H125" s="4"/>
      <c r="I125" s="4"/>
    </row>
    <row r="126" spans="1:16" ht="18.75" x14ac:dyDescent="0.3">
      <c r="A126" s="25"/>
      <c r="B126" s="4"/>
      <c r="C126" s="4"/>
      <c r="D126" s="4"/>
      <c r="E126" s="5"/>
      <c r="F126" s="6"/>
      <c r="G126" s="6"/>
      <c r="H126" s="4"/>
      <c r="I126" s="4"/>
    </row>
    <row r="127" spans="1:16" ht="18.75" x14ac:dyDescent="0.3">
      <c r="A127" s="25"/>
      <c r="B127" s="4"/>
      <c r="C127" s="4"/>
      <c r="D127" s="4"/>
      <c r="E127" s="5"/>
      <c r="F127" s="6"/>
      <c r="G127" s="6"/>
      <c r="H127" s="4"/>
      <c r="I127" s="4"/>
    </row>
    <row r="128" spans="1:16" ht="18.75" x14ac:dyDescent="0.3">
      <c r="A128" s="25"/>
      <c r="B128" s="4"/>
      <c r="C128" s="4"/>
      <c r="D128" s="4"/>
      <c r="E128" s="5"/>
      <c r="F128" s="6"/>
      <c r="G128" s="6"/>
      <c r="H128" s="4"/>
      <c r="I128" s="4"/>
    </row>
    <row r="129" spans="1:20" ht="18.75" x14ac:dyDescent="0.3">
      <c r="A129" s="25"/>
      <c r="B129" s="4"/>
      <c r="C129" s="4"/>
      <c r="D129" s="4"/>
      <c r="E129" s="5"/>
      <c r="F129" s="6"/>
      <c r="G129" s="6"/>
      <c r="H129" s="4"/>
      <c r="I129" s="4"/>
    </row>
    <row r="130" spans="1:20" ht="97.5" customHeight="1" x14ac:dyDescent="0.3">
      <c r="A130" s="25"/>
      <c r="B130" s="4"/>
      <c r="C130" s="4"/>
      <c r="D130" s="4"/>
      <c r="E130" s="5"/>
      <c r="F130" s="6"/>
      <c r="G130" s="6"/>
      <c r="H130" s="4"/>
      <c r="I130" s="4"/>
    </row>
    <row r="131" spans="1:20" ht="5.25" customHeight="1" x14ac:dyDescent="0.3">
      <c r="A131" s="25"/>
      <c r="B131" s="4"/>
      <c r="C131" s="4"/>
      <c r="D131" s="4"/>
      <c r="E131" s="5"/>
      <c r="F131" s="6"/>
      <c r="G131" s="6"/>
      <c r="H131" s="4"/>
      <c r="I131" s="4"/>
    </row>
    <row r="132" spans="1:20" ht="18.75" x14ac:dyDescent="0.3">
      <c r="A132" s="119" t="s">
        <v>109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</row>
    <row r="133" spans="1:20" ht="18" x14ac:dyDescent="0.25">
      <c r="A133" s="4"/>
      <c r="B133" s="4"/>
      <c r="C133" s="4"/>
      <c r="D133" s="4"/>
      <c r="E133" s="5"/>
      <c r="F133" s="6"/>
      <c r="G133" s="6"/>
      <c r="H133" s="4"/>
      <c r="I133" s="4"/>
    </row>
    <row r="134" spans="1:20" ht="18.75" x14ac:dyDescent="0.3">
      <c r="A134" s="17" t="s">
        <v>0</v>
      </c>
      <c r="B134" s="17" t="s">
        <v>1</v>
      </c>
      <c r="C134" s="17" t="s">
        <v>2</v>
      </c>
      <c r="D134" s="123" t="s">
        <v>3</v>
      </c>
      <c r="E134" s="123"/>
      <c r="F134" s="123"/>
      <c r="G134" s="123"/>
      <c r="H134" s="126" t="s">
        <v>73</v>
      </c>
      <c r="I134" s="127"/>
      <c r="J134" s="127"/>
      <c r="K134" s="127"/>
      <c r="L134" s="127"/>
      <c r="M134" s="127"/>
      <c r="N134" s="128"/>
      <c r="O134" s="38" t="s">
        <v>72</v>
      </c>
      <c r="P134" s="68" t="s">
        <v>72</v>
      </c>
    </row>
    <row r="135" spans="1:20" ht="18.75" x14ac:dyDescent="0.3">
      <c r="A135" s="17"/>
      <c r="B135" s="17"/>
      <c r="C135" s="17"/>
      <c r="D135" s="10" t="s">
        <v>4</v>
      </c>
      <c r="E135" s="11" t="s">
        <v>5</v>
      </c>
      <c r="F135" s="14" t="s">
        <v>58</v>
      </c>
      <c r="G135" s="14" t="s">
        <v>57</v>
      </c>
      <c r="H135" s="41">
        <v>1</v>
      </c>
      <c r="I135" s="41">
        <v>2</v>
      </c>
      <c r="J135" s="41">
        <v>3</v>
      </c>
      <c r="K135" s="41">
        <v>4</v>
      </c>
      <c r="L135" s="58">
        <v>5</v>
      </c>
      <c r="M135" s="58">
        <v>6</v>
      </c>
      <c r="N135" s="65">
        <v>7</v>
      </c>
      <c r="O135" s="65" t="s">
        <v>58</v>
      </c>
      <c r="P135" s="64" t="s">
        <v>57</v>
      </c>
      <c r="T135" s="95"/>
    </row>
    <row r="136" spans="1:20" ht="18.75" x14ac:dyDescent="0.3">
      <c r="A136" s="10">
        <v>1</v>
      </c>
      <c r="B136" s="10" t="s">
        <v>60</v>
      </c>
      <c r="C136" s="17" t="s">
        <v>20</v>
      </c>
      <c r="D136" s="12">
        <v>2000</v>
      </c>
      <c r="E136" s="18"/>
      <c r="F136" s="31"/>
      <c r="G136" s="31">
        <v>20000</v>
      </c>
      <c r="H136" s="17">
        <v>4000</v>
      </c>
      <c r="I136" s="17">
        <v>4200</v>
      </c>
      <c r="J136" s="10">
        <v>500</v>
      </c>
      <c r="K136" s="10"/>
      <c r="L136" s="10"/>
      <c r="M136" s="10"/>
      <c r="N136" s="80"/>
      <c r="O136" s="61"/>
      <c r="P136" s="61">
        <f>G136-H136-I136-J136-K136-L136-M136-N136</f>
        <v>11300</v>
      </c>
    </row>
    <row r="137" spans="1:20" ht="18.75" x14ac:dyDescent="0.3">
      <c r="A137" s="10">
        <v>2</v>
      </c>
      <c r="B137" s="10" t="s">
        <v>34</v>
      </c>
      <c r="C137" s="17" t="s">
        <v>20</v>
      </c>
      <c r="D137" s="12">
        <v>2000</v>
      </c>
      <c r="E137" s="18">
        <v>2000</v>
      </c>
      <c r="F137" s="31"/>
      <c r="G137" s="31">
        <v>10000</v>
      </c>
      <c r="H137" s="17"/>
      <c r="I137" s="57"/>
      <c r="J137" s="10"/>
      <c r="K137" s="10"/>
      <c r="L137" s="10"/>
      <c r="M137" s="10"/>
      <c r="N137" s="82"/>
      <c r="O137" s="61"/>
      <c r="P137" s="61">
        <f t="shared" ref="P137:P141" si="8">G137-H137-I137-J137-K137-L137-M137-N137</f>
        <v>10000</v>
      </c>
    </row>
    <row r="138" spans="1:20" ht="18.75" x14ac:dyDescent="0.3">
      <c r="A138" s="10">
        <v>3</v>
      </c>
      <c r="B138" s="10" t="s">
        <v>35</v>
      </c>
      <c r="C138" s="17" t="s">
        <v>20</v>
      </c>
      <c r="D138" s="12">
        <v>7000</v>
      </c>
      <c r="E138" s="18">
        <v>6000</v>
      </c>
      <c r="F138" s="31"/>
      <c r="G138" s="31">
        <v>20000</v>
      </c>
      <c r="H138" s="20">
        <v>6900</v>
      </c>
      <c r="I138" s="57"/>
      <c r="J138" s="10"/>
      <c r="K138" s="10"/>
      <c r="L138" s="10"/>
      <c r="M138" s="10"/>
      <c r="N138" s="82"/>
      <c r="O138" s="61"/>
      <c r="P138" s="61">
        <f t="shared" si="8"/>
        <v>13100</v>
      </c>
    </row>
    <row r="139" spans="1:20" ht="18.75" x14ac:dyDescent="0.3">
      <c r="A139" s="10">
        <v>4</v>
      </c>
      <c r="B139" s="10" t="s">
        <v>36</v>
      </c>
      <c r="C139" s="17" t="s">
        <v>20</v>
      </c>
      <c r="D139" s="17"/>
      <c r="E139" s="18">
        <v>2000</v>
      </c>
      <c r="F139" s="31"/>
      <c r="G139" s="31">
        <v>7000</v>
      </c>
      <c r="H139" s="20">
        <v>1401</v>
      </c>
      <c r="I139" s="57"/>
      <c r="J139" s="10"/>
      <c r="K139" s="10"/>
      <c r="L139" s="10"/>
      <c r="M139" s="10"/>
      <c r="N139" s="82"/>
      <c r="O139" s="61"/>
      <c r="P139" s="61">
        <f t="shared" si="8"/>
        <v>5599</v>
      </c>
    </row>
    <row r="140" spans="1:20" ht="18.75" x14ac:dyDescent="0.3">
      <c r="A140" s="10">
        <v>5</v>
      </c>
      <c r="B140" s="10" t="s">
        <v>37</v>
      </c>
      <c r="C140" s="17" t="s">
        <v>20</v>
      </c>
      <c r="D140" s="17"/>
      <c r="E140" s="18"/>
      <c r="F140" s="31"/>
      <c r="G140" s="31">
        <v>10000</v>
      </c>
      <c r="H140" s="20">
        <v>6600</v>
      </c>
      <c r="I140" s="57"/>
      <c r="J140" s="10"/>
      <c r="K140" s="10"/>
      <c r="L140" s="10"/>
      <c r="M140" s="10"/>
      <c r="N140" s="82"/>
      <c r="O140" s="61"/>
      <c r="P140" s="61">
        <f t="shared" si="8"/>
        <v>3400</v>
      </c>
    </row>
    <row r="141" spans="1:20" ht="18.75" x14ac:dyDescent="0.3">
      <c r="A141" s="10">
        <v>6</v>
      </c>
      <c r="B141" s="10" t="s">
        <v>38</v>
      </c>
      <c r="C141" s="17" t="s">
        <v>20</v>
      </c>
      <c r="D141" s="17"/>
      <c r="E141" s="18"/>
      <c r="F141" s="31"/>
      <c r="G141" s="31">
        <v>3000</v>
      </c>
      <c r="H141" s="20"/>
      <c r="I141" s="57"/>
      <c r="J141" s="10"/>
      <c r="K141" s="10"/>
      <c r="L141" s="10"/>
      <c r="M141" s="10"/>
      <c r="N141" s="82"/>
      <c r="O141" s="61"/>
      <c r="P141" s="61">
        <f t="shared" si="8"/>
        <v>3000</v>
      </c>
    </row>
    <row r="142" spans="1:20" ht="18.75" x14ac:dyDescent="0.3">
      <c r="A142" s="10">
        <v>7</v>
      </c>
      <c r="B142" s="10" t="s">
        <v>39</v>
      </c>
      <c r="C142" s="17" t="s">
        <v>20</v>
      </c>
      <c r="D142" s="12">
        <v>10000</v>
      </c>
      <c r="E142" s="18">
        <v>10000</v>
      </c>
      <c r="F142" s="31">
        <v>30000</v>
      </c>
      <c r="G142" s="31"/>
      <c r="H142" s="20"/>
      <c r="I142" s="57"/>
      <c r="J142" s="10"/>
      <c r="K142" s="10"/>
      <c r="L142" s="10"/>
      <c r="M142" s="10"/>
      <c r="N142" s="81"/>
      <c r="O142" s="61">
        <f>F142-H142-I142-J142-K142-L142-M142-N142</f>
        <v>30000</v>
      </c>
      <c r="P142" s="62"/>
    </row>
    <row r="143" spans="1:20" ht="18.75" x14ac:dyDescent="0.3">
      <c r="A143" s="21"/>
      <c r="B143" s="22"/>
      <c r="C143" s="30" t="s">
        <v>7</v>
      </c>
      <c r="D143" s="31">
        <f>SUM(D136:D142)</f>
        <v>21000</v>
      </c>
      <c r="E143" s="31">
        <f t="shared" ref="E143" si="9">SUM(E136:E142)</f>
        <v>20000</v>
      </c>
      <c r="F143" s="31">
        <f>SUM(F136:F142)</f>
        <v>30000</v>
      </c>
      <c r="G143" s="31">
        <f>SUM(G136:G142)</f>
        <v>70000</v>
      </c>
      <c r="H143" s="32" t="s">
        <v>59</v>
      </c>
      <c r="I143" s="56">
        <f>F143+G143</f>
        <v>100000</v>
      </c>
      <c r="J143" s="10"/>
      <c r="K143" s="10"/>
      <c r="L143" s="10"/>
      <c r="M143" s="62" t="s">
        <v>72</v>
      </c>
      <c r="N143" s="66"/>
      <c r="O143" s="61">
        <f>SUM(O136:O142)</f>
        <v>30000</v>
      </c>
      <c r="P143" s="61">
        <f>SUM(P136:P142)</f>
        <v>46399</v>
      </c>
    </row>
    <row r="144" spans="1:20" ht="0.75" customHeight="1" x14ac:dyDescent="0.3">
      <c r="A144" s="25"/>
      <c r="B144" s="4"/>
      <c r="C144" s="4"/>
      <c r="D144" s="4"/>
      <c r="E144" s="5"/>
      <c r="F144" s="6"/>
      <c r="G144" s="6"/>
      <c r="H144" s="4"/>
      <c r="I144" s="4"/>
      <c r="M144" s="26"/>
      <c r="N144" s="26"/>
      <c r="O144" s="26"/>
    </row>
    <row r="145" spans="1:16" ht="18.75" hidden="1" x14ac:dyDescent="0.3">
      <c r="A145" s="25"/>
      <c r="B145" s="4"/>
      <c r="C145" s="4"/>
      <c r="D145" s="4"/>
      <c r="E145" s="5"/>
      <c r="F145" s="6"/>
      <c r="G145" s="6"/>
      <c r="H145" s="4"/>
      <c r="I145" s="4"/>
      <c r="M145" s="26"/>
      <c r="N145" s="26"/>
      <c r="O145" s="26"/>
    </row>
    <row r="146" spans="1:16" ht="18.75" hidden="1" x14ac:dyDescent="0.3">
      <c r="A146" s="25"/>
      <c r="B146" s="4"/>
      <c r="C146" s="4"/>
      <c r="D146" s="4"/>
      <c r="E146" s="5"/>
      <c r="F146" s="6"/>
      <c r="G146" s="6"/>
      <c r="H146" s="4"/>
      <c r="I146" s="4"/>
      <c r="M146" s="26"/>
      <c r="N146" s="26"/>
      <c r="O146" s="26"/>
    </row>
    <row r="147" spans="1:16" ht="18.75" hidden="1" x14ac:dyDescent="0.3">
      <c r="A147" s="25"/>
      <c r="B147" s="4"/>
      <c r="C147" s="4"/>
      <c r="D147" s="4"/>
      <c r="E147" s="5"/>
      <c r="F147" s="6"/>
      <c r="G147" s="6"/>
      <c r="H147" s="4"/>
      <c r="I147" s="4"/>
      <c r="M147" s="26"/>
      <c r="N147" s="26"/>
      <c r="O147" s="26"/>
    </row>
    <row r="148" spans="1:16" ht="18.75" hidden="1" x14ac:dyDescent="0.3">
      <c r="A148" s="25"/>
      <c r="B148" s="4"/>
      <c r="C148" s="4"/>
      <c r="D148" s="4"/>
      <c r="E148" s="5"/>
      <c r="F148" s="6"/>
      <c r="G148" s="6"/>
      <c r="H148" s="4"/>
      <c r="I148" s="4"/>
      <c r="M148" s="26"/>
      <c r="N148" s="26"/>
      <c r="O148" s="26"/>
    </row>
    <row r="149" spans="1:16" ht="18.75" hidden="1" x14ac:dyDescent="0.3">
      <c r="A149" s="25"/>
      <c r="B149" s="4"/>
      <c r="C149" s="4"/>
      <c r="D149" s="4"/>
      <c r="E149" s="5"/>
      <c r="F149" s="6"/>
      <c r="G149" s="6"/>
      <c r="H149" s="4"/>
      <c r="I149" s="4"/>
      <c r="M149" s="26"/>
      <c r="N149" s="26"/>
      <c r="O149" s="26"/>
    </row>
    <row r="150" spans="1:16" ht="18.75" hidden="1" x14ac:dyDescent="0.3">
      <c r="A150" s="25"/>
      <c r="B150" s="4"/>
      <c r="C150" s="4"/>
      <c r="D150" s="4"/>
      <c r="E150" s="5"/>
      <c r="F150" s="6"/>
      <c r="G150" s="6"/>
      <c r="H150" s="4"/>
      <c r="I150" s="4"/>
      <c r="M150" s="26"/>
      <c r="N150" s="26"/>
      <c r="O150" s="26"/>
    </row>
    <row r="151" spans="1:16" ht="18.75" hidden="1" x14ac:dyDescent="0.3">
      <c r="A151" s="25"/>
      <c r="B151" s="4"/>
      <c r="C151" s="4"/>
      <c r="D151" s="4"/>
      <c r="E151" s="5"/>
      <c r="F151" s="6"/>
      <c r="G151" s="6"/>
      <c r="H151" s="4"/>
      <c r="I151" s="4"/>
      <c r="M151" s="26"/>
      <c r="N151" s="26"/>
      <c r="O151" s="26"/>
    </row>
    <row r="152" spans="1:16" ht="18.75" hidden="1" x14ac:dyDescent="0.3">
      <c r="A152" s="25"/>
      <c r="B152" s="4"/>
      <c r="C152" s="4"/>
      <c r="D152" s="4"/>
      <c r="E152" s="5"/>
      <c r="F152" s="6"/>
      <c r="G152" s="6"/>
      <c r="H152" s="4"/>
      <c r="I152" s="4"/>
      <c r="M152" s="26"/>
      <c r="N152" s="26"/>
      <c r="O152" s="26"/>
    </row>
    <row r="153" spans="1:16" ht="18.75" hidden="1" x14ac:dyDescent="0.3">
      <c r="A153" s="25"/>
      <c r="B153" s="4"/>
      <c r="C153" s="4"/>
      <c r="D153" s="4"/>
      <c r="E153" s="5"/>
      <c r="F153" s="6"/>
      <c r="G153" s="6"/>
      <c r="H153" s="4"/>
      <c r="I153" s="4"/>
      <c r="M153" s="26"/>
      <c r="N153" s="26"/>
      <c r="O153" s="26"/>
    </row>
    <row r="154" spans="1:16" ht="18.75" hidden="1" x14ac:dyDescent="0.3">
      <c r="A154" s="25"/>
      <c r="B154" s="4"/>
      <c r="C154" s="4"/>
      <c r="D154" s="4"/>
      <c r="E154" s="5"/>
      <c r="F154" s="6"/>
      <c r="G154" s="6"/>
      <c r="H154" s="4"/>
      <c r="I154" s="4"/>
      <c r="M154" s="26"/>
      <c r="N154" s="26"/>
      <c r="O154" s="26"/>
    </row>
    <row r="155" spans="1:16" ht="18.75" hidden="1" x14ac:dyDescent="0.3">
      <c r="A155" s="25"/>
      <c r="B155" s="4"/>
      <c r="C155" s="4"/>
      <c r="D155" s="4"/>
      <c r="E155" s="5"/>
      <c r="F155" s="6"/>
      <c r="G155" s="6"/>
      <c r="H155" s="4"/>
      <c r="I155" s="4"/>
      <c r="M155" s="26"/>
      <c r="N155" s="26"/>
      <c r="O155" s="26"/>
    </row>
    <row r="156" spans="1:16" ht="18.75" x14ac:dyDescent="0.3">
      <c r="M156" s="69" t="s">
        <v>74</v>
      </c>
      <c r="N156" s="124">
        <f>O143+P143</f>
        <v>76399</v>
      </c>
      <c r="O156" s="125"/>
    </row>
    <row r="157" spans="1:16" ht="18.75" x14ac:dyDescent="0.3">
      <c r="A157" s="117"/>
      <c r="B157" s="117"/>
      <c r="C157" s="117"/>
      <c r="D157" s="117"/>
      <c r="E157" s="117"/>
      <c r="F157" s="117"/>
      <c r="G157" s="117"/>
      <c r="H157" s="117"/>
      <c r="I157" s="117"/>
      <c r="M157" s="131"/>
      <c r="N157" s="132"/>
      <c r="O157" s="133"/>
      <c r="P157" s="134"/>
    </row>
    <row r="158" spans="1:16" ht="18.75" x14ac:dyDescent="0.3">
      <c r="A158" s="119" t="s">
        <v>110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</row>
    <row r="159" spans="1:16" ht="18.75" x14ac:dyDescent="0.3">
      <c r="A159" s="117"/>
      <c r="B159" s="117"/>
      <c r="C159" s="117"/>
      <c r="D159" s="117"/>
      <c r="E159" s="117"/>
      <c r="F159" s="117"/>
      <c r="G159" s="117"/>
      <c r="H159" s="117"/>
      <c r="I159" s="117"/>
    </row>
    <row r="160" spans="1:16" ht="18.75" x14ac:dyDescent="0.3">
      <c r="A160" s="7" t="s">
        <v>0</v>
      </c>
      <c r="B160" s="7" t="s">
        <v>1</v>
      </c>
      <c r="C160" s="7" t="s">
        <v>2</v>
      </c>
      <c r="D160" s="121" t="s">
        <v>3</v>
      </c>
      <c r="E160" s="122"/>
      <c r="F160" s="122"/>
      <c r="G160" s="122"/>
      <c r="H160" s="126" t="s">
        <v>73</v>
      </c>
      <c r="I160" s="127"/>
      <c r="J160" s="127"/>
      <c r="K160" s="127"/>
      <c r="L160" s="127"/>
      <c r="M160" s="127"/>
      <c r="N160" s="127"/>
      <c r="O160" s="128"/>
      <c r="P160" s="38" t="s">
        <v>72</v>
      </c>
    </row>
    <row r="161" spans="1:20" ht="18.75" x14ac:dyDescent="0.3">
      <c r="A161" s="9"/>
      <c r="B161" s="9"/>
      <c r="C161" s="9"/>
      <c r="D161" s="17"/>
      <c r="E161" s="18" t="s">
        <v>5</v>
      </c>
      <c r="F161" s="12" t="s">
        <v>58</v>
      </c>
      <c r="G161" s="12" t="s">
        <v>57</v>
      </c>
      <c r="H161" s="41">
        <v>1</v>
      </c>
      <c r="I161" s="41">
        <v>2</v>
      </c>
      <c r="J161" s="41">
        <v>3</v>
      </c>
      <c r="K161" s="41">
        <v>4</v>
      </c>
      <c r="L161" s="58">
        <v>5</v>
      </c>
      <c r="M161" s="41">
        <v>6</v>
      </c>
      <c r="N161" s="65">
        <v>7</v>
      </c>
      <c r="O161" s="41">
        <v>8</v>
      </c>
      <c r="P161" s="41" t="s">
        <v>75</v>
      </c>
    </row>
    <row r="162" spans="1:20" ht="18.75" x14ac:dyDescent="0.3">
      <c r="A162" s="10">
        <v>1</v>
      </c>
      <c r="B162" s="10" t="s">
        <v>22</v>
      </c>
      <c r="C162" s="17" t="s">
        <v>20</v>
      </c>
      <c r="D162" s="17"/>
      <c r="E162" s="18"/>
      <c r="F162" s="12"/>
      <c r="G162" s="12">
        <v>30000</v>
      </c>
      <c r="H162" s="19">
        <v>8004</v>
      </c>
      <c r="I162" s="19">
        <v>3584</v>
      </c>
      <c r="J162" s="96">
        <v>4035</v>
      </c>
      <c r="K162" s="10">
        <v>570</v>
      </c>
      <c r="L162" s="14"/>
      <c r="M162" s="10"/>
      <c r="N162" s="10"/>
      <c r="O162" s="84"/>
      <c r="P162" s="87">
        <f>G162-H162-I162-J162-K162-L162-M162-N162-O162</f>
        <v>13807</v>
      </c>
      <c r="R162" s="102"/>
      <c r="S162" s="104"/>
    </row>
    <row r="163" spans="1:20" ht="18.75" x14ac:dyDescent="0.3">
      <c r="A163" s="10">
        <v>2</v>
      </c>
      <c r="B163" s="10" t="s">
        <v>23</v>
      </c>
      <c r="C163" s="17" t="s">
        <v>20</v>
      </c>
      <c r="D163" s="17">
        <v>5000</v>
      </c>
      <c r="E163" s="18"/>
      <c r="F163" s="12"/>
      <c r="G163" s="12">
        <v>27000</v>
      </c>
      <c r="H163" s="79">
        <v>620</v>
      </c>
      <c r="I163" s="33">
        <v>1320</v>
      </c>
      <c r="J163" s="10"/>
      <c r="K163" s="10"/>
      <c r="L163" s="10"/>
      <c r="M163" s="10"/>
      <c r="N163" s="10"/>
      <c r="O163" s="84"/>
      <c r="P163" s="87">
        <f t="shared" ref="P163:P169" si="10">G163-H163-I163-J163-K163-L163-M163-N163-O163</f>
        <v>25060</v>
      </c>
      <c r="T163" s="104"/>
    </row>
    <row r="164" spans="1:20" ht="18.75" x14ac:dyDescent="0.3">
      <c r="A164" s="10">
        <v>3</v>
      </c>
      <c r="B164" s="10" t="s">
        <v>24</v>
      </c>
      <c r="C164" s="17" t="s">
        <v>20</v>
      </c>
      <c r="D164" s="17">
        <v>5000</v>
      </c>
      <c r="E164" s="18"/>
      <c r="F164" s="12"/>
      <c r="G164" s="12">
        <v>50000</v>
      </c>
      <c r="H164" s="97"/>
      <c r="I164" s="33"/>
      <c r="J164" s="10"/>
      <c r="K164" s="10"/>
      <c r="L164" s="10"/>
      <c r="M164" s="10"/>
      <c r="N164" s="10"/>
      <c r="O164" s="84"/>
      <c r="P164" s="87">
        <f t="shared" si="10"/>
        <v>50000</v>
      </c>
      <c r="Q164" s="109"/>
      <c r="R164" s="1"/>
    </row>
    <row r="165" spans="1:20" ht="18.75" x14ac:dyDescent="0.3">
      <c r="A165" s="10">
        <v>4</v>
      </c>
      <c r="B165" s="10" t="s">
        <v>26</v>
      </c>
      <c r="C165" s="17" t="s">
        <v>20</v>
      </c>
      <c r="D165" s="17"/>
      <c r="E165" s="18"/>
      <c r="F165" s="12"/>
      <c r="G165" s="12">
        <v>20000</v>
      </c>
      <c r="H165" s="20"/>
      <c r="I165" s="33"/>
      <c r="J165" s="10"/>
      <c r="K165" s="10"/>
      <c r="L165" s="10"/>
      <c r="M165" s="10"/>
      <c r="N165" s="10"/>
      <c r="O165" s="84"/>
      <c r="P165" s="87">
        <f t="shared" si="10"/>
        <v>20000</v>
      </c>
      <c r="R165" s="1"/>
    </row>
    <row r="166" spans="1:20" ht="18.75" x14ac:dyDescent="0.3">
      <c r="A166" s="10">
        <v>5</v>
      </c>
      <c r="B166" s="10" t="s">
        <v>25</v>
      </c>
      <c r="C166" s="17" t="s">
        <v>20</v>
      </c>
      <c r="D166" s="17"/>
      <c r="E166" s="18"/>
      <c r="F166" s="12"/>
      <c r="G166" s="12">
        <v>1980</v>
      </c>
      <c r="H166" s="20"/>
      <c r="I166" s="33"/>
      <c r="J166" s="10"/>
      <c r="K166" s="10"/>
      <c r="L166" s="10"/>
      <c r="M166" s="10"/>
      <c r="N166" s="10"/>
      <c r="O166" s="84"/>
      <c r="P166" s="87">
        <f t="shared" si="10"/>
        <v>1980</v>
      </c>
      <c r="R166" s="104"/>
    </row>
    <row r="167" spans="1:20" ht="18.75" x14ac:dyDescent="0.3">
      <c r="A167" s="10">
        <v>6</v>
      </c>
      <c r="B167" s="10" t="s">
        <v>27</v>
      </c>
      <c r="C167" s="17" t="s">
        <v>20</v>
      </c>
      <c r="D167" s="17"/>
      <c r="E167" s="18"/>
      <c r="F167" s="12"/>
      <c r="G167" s="12">
        <v>0</v>
      </c>
      <c r="H167" s="79"/>
      <c r="I167" s="33"/>
      <c r="J167" s="10"/>
      <c r="K167" s="10"/>
      <c r="L167" s="10"/>
      <c r="M167" s="10"/>
      <c r="N167" s="10"/>
      <c r="O167" s="84"/>
      <c r="P167" s="87">
        <f t="shared" si="10"/>
        <v>0</v>
      </c>
    </row>
    <row r="168" spans="1:20" ht="18.75" x14ac:dyDescent="0.3">
      <c r="A168" s="10">
        <v>7</v>
      </c>
      <c r="B168" s="10" t="s">
        <v>70</v>
      </c>
      <c r="C168" s="17" t="s">
        <v>20</v>
      </c>
      <c r="D168" s="17"/>
      <c r="E168" s="18"/>
      <c r="F168" s="12"/>
      <c r="G168" s="12">
        <v>5000</v>
      </c>
      <c r="H168" s="79">
        <v>5000</v>
      </c>
      <c r="I168" s="79"/>
      <c r="J168" s="10"/>
      <c r="K168" s="10"/>
      <c r="L168" s="10"/>
      <c r="M168" s="10"/>
      <c r="N168" s="10"/>
      <c r="O168" s="84"/>
      <c r="P168" s="87">
        <f t="shared" si="10"/>
        <v>0</v>
      </c>
    </row>
    <row r="169" spans="1:20" ht="18.75" x14ac:dyDescent="0.3">
      <c r="A169" s="10">
        <v>8</v>
      </c>
      <c r="B169" s="10" t="s">
        <v>28</v>
      </c>
      <c r="C169" s="17" t="s">
        <v>20</v>
      </c>
      <c r="D169" s="17"/>
      <c r="E169" s="18"/>
      <c r="F169" s="12"/>
      <c r="G169" s="12">
        <v>10000</v>
      </c>
      <c r="H169" s="79"/>
      <c r="I169" s="79"/>
      <c r="J169" s="10"/>
      <c r="K169" s="10"/>
      <c r="L169" s="10"/>
      <c r="M169" s="10"/>
      <c r="N169" s="10"/>
      <c r="O169" s="84"/>
      <c r="P169" s="87">
        <f t="shared" si="10"/>
        <v>10000</v>
      </c>
      <c r="R169" s="104"/>
      <c r="T169" s="104"/>
    </row>
    <row r="170" spans="1:20" ht="18.75" x14ac:dyDescent="0.3">
      <c r="A170" s="21"/>
      <c r="B170" s="22"/>
      <c r="C170" s="16" t="s">
        <v>7</v>
      </c>
      <c r="D170" s="34">
        <f>SUM(D162:D169)</f>
        <v>10000</v>
      </c>
      <c r="E170" s="34">
        <f t="shared" ref="E170" si="11">SUM(E162:E169)</f>
        <v>0</v>
      </c>
      <c r="F170" s="34"/>
      <c r="G170" s="35">
        <f>SUM(G162:G169)</f>
        <v>143980</v>
      </c>
      <c r="H170" s="10"/>
      <c r="I170" s="10"/>
      <c r="J170" s="10"/>
      <c r="K170" s="10"/>
      <c r="L170" s="10"/>
      <c r="M170" s="62" t="s">
        <v>74</v>
      </c>
      <c r="N170" s="62"/>
      <c r="O170" s="61"/>
      <c r="P170" s="87">
        <f>SUM(P162:P169)</f>
        <v>120847</v>
      </c>
    </row>
    <row r="171" spans="1:20" ht="21.75" x14ac:dyDescent="0.5">
      <c r="A171" s="25"/>
      <c r="B171" s="26"/>
      <c r="C171" s="26"/>
      <c r="D171" s="26"/>
      <c r="E171" s="27"/>
      <c r="F171" s="28"/>
      <c r="G171" s="28"/>
      <c r="H171" s="26"/>
      <c r="I171" s="26"/>
      <c r="R171" s="108"/>
    </row>
    <row r="172" spans="1:20" ht="18.75" x14ac:dyDescent="0.3">
      <c r="A172" s="25"/>
      <c r="B172" s="36" t="s">
        <v>61</v>
      </c>
      <c r="C172" s="26"/>
      <c r="D172" s="26"/>
      <c r="E172" s="27"/>
      <c r="F172" s="77">
        <f>F31+F143</f>
        <v>158500</v>
      </c>
      <c r="G172" s="28" t="s">
        <v>64</v>
      </c>
      <c r="H172" s="26" t="s">
        <v>76</v>
      </c>
      <c r="I172" s="26"/>
      <c r="J172" s="78">
        <f>O31+O143</f>
        <v>153480</v>
      </c>
      <c r="K172" s="26" t="s">
        <v>64</v>
      </c>
      <c r="L172" s="26" t="s">
        <v>78</v>
      </c>
      <c r="M172" s="26"/>
      <c r="N172" s="77">
        <f>F172-J172</f>
        <v>5020</v>
      </c>
      <c r="O172" s="26" t="s">
        <v>64</v>
      </c>
    </row>
    <row r="173" spans="1:20" ht="18.75" x14ac:dyDescent="0.3">
      <c r="A173" s="25"/>
      <c r="B173" s="36" t="s">
        <v>62</v>
      </c>
      <c r="C173" s="26"/>
      <c r="D173" s="26"/>
      <c r="E173" s="27"/>
      <c r="F173" s="77">
        <f>(G31+G89+G113+G143+G170+F202)</f>
        <v>534200</v>
      </c>
      <c r="G173" s="28" t="s">
        <v>64</v>
      </c>
      <c r="H173" s="26" t="s">
        <v>77</v>
      </c>
      <c r="I173" s="26"/>
      <c r="J173" s="77">
        <f>P31+P89+P113+P143+P170+P202</f>
        <v>450644</v>
      </c>
      <c r="K173" s="26" t="s">
        <v>64</v>
      </c>
      <c r="L173" s="26" t="s">
        <v>79</v>
      </c>
      <c r="M173" s="26"/>
      <c r="N173" s="77">
        <f>F173-J173</f>
        <v>83556</v>
      </c>
      <c r="O173" s="26" t="s">
        <v>64</v>
      </c>
    </row>
    <row r="174" spans="1:20" ht="18.75" x14ac:dyDescent="0.3">
      <c r="A174" s="25"/>
      <c r="B174" s="37" t="s">
        <v>63</v>
      </c>
      <c r="C174" s="26"/>
      <c r="D174" s="26"/>
      <c r="E174" s="27"/>
      <c r="F174" s="77">
        <f>SUM(F172:F173)</f>
        <v>692700</v>
      </c>
      <c r="G174" s="28" t="s">
        <v>64</v>
      </c>
      <c r="H174" s="26" t="s">
        <v>81</v>
      </c>
      <c r="I174" s="26"/>
      <c r="J174" s="78">
        <f>J172+J173</f>
        <v>604124</v>
      </c>
      <c r="K174" s="26" t="s">
        <v>64</v>
      </c>
      <c r="L174" s="26" t="s">
        <v>80</v>
      </c>
      <c r="M174" s="26"/>
      <c r="N174" s="77">
        <f>F174-J174</f>
        <v>88576</v>
      </c>
      <c r="O174" s="26" t="s">
        <v>64</v>
      </c>
    </row>
    <row r="175" spans="1:20" ht="18.75" x14ac:dyDescent="0.3">
      <c r="A175" s="70"/>
      <c r="B175" s="71"/>
      <c r="C175" s="71" t="s">
        <v>56</v>
      </c>
      <c r="D175" s="71"/>
      <c r="E175" s="72"/>
      <c r="F175" s="73"/>
      <c r="G175" s="73"/>
      <c r="H175" s="71"/>
      <c r="I175" s="71"/>
      <c r="J175" s="26"/>
      <c r="K175" s="26"/>
      <c r="L175" s="26"/>
      <c r="M175" s="26"/>
      <c r="N175" s="26"/>
      <c r="O175" s="26"/>
    </row>
    <row r="176" spans="1:20" ht="18.75" x14ac:dyDescent="0.3">
      <c r="A176" s="25"/>
      <c r="B176" s="74" t="s">
        <v>82</v>
      </c>
      <c r="C176" s="26"/>
      <c r="D176" s="26"/>
      <c r="E176" s="27"/>
      <c r="F176" s="28"/>
      <c r="G176" s="28"/>
      <c r="H176" s="26"/>
      <c r="I176" s="26"/>
      <c r="J176" s="26"/>
      <c r="K176" s="26"/>
      <c r="L176" s="26"/>
      <c r="M176" s="26"/>
      <c r="N176" s="26"/>
      <c r="O176" s="26"/>
    </row>
    <row r="177" spans="1:20" ht="18.75" x14ac:dyDescent="0.3">
      <c r="A177" s="53" t="s">
        <v>0</v>
      </c>
      <c r="B177" s="53" t="s">
        <v>83</v>
      </c>
      <c r="C177" s="53"/>
      <c r="D177" s="53"/>
      <c r="E177" s="54"/>
      <c r="F177" s="44" t="s">
        <v>84</v>
      </c>
      <c r="G177" s="118" t="s">
        <v>92</v>
      </c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20"/>
      <c r="S177" s="7" t="s">
        <v>72</v>
      </c>
    </row>
    <row r="178" spans="1:20" ht="18.75" x14ac:dyDescent="0.2">
      <c r="A178" s="53"/>
      <c r="B178" s="53"/>
      <c r="C178" s="53"/>
      <c r="D178" s="53"/>
      <c r="E178" s="54"/>
      <c r="F178" s="44"/>
      <c r="G178" s="44">
        <v>1</v>
      </c>
      <c r="H178" s="53">
        <v>2</v>
      </c>
      <c r="I178" s="53">
        <v>3</v>
      </c>
      <c r="J178" s="53">
        <v>4</v>
      </c>
      <c r="K178" s="53">
        <v>5</v>
      </c>
      <c r="L178" s="53">
        <v>6</v>
      </c>
      <c r="M178" s="53">
        <v>7</v>
      </c>
      <c r="N178" s="53">
        <v>8</v>
      </c>
      <c r="O178" s="53">
        <v>9</v>
      </c>
      <c r="P178" s="53">
        <v>10</v>
      </c>
      <c r="Q178" s="53">
        <v>11</v>
      </c>
      <c r="R178" s="55">
        <v>12</v>
      </c>
      <c r="S178" s="59"/>
    </row>
    <row r="179" spans="1:20" ht="18.75" x14ac:dyDescent="0.3">
      <c r="A179" s="10">
        <v>1</v>
      </c>
      <c r="B179" s="10" t="s">
        <v>105</v>
      </c>
      <c r="C179" s="10"/>
      <c r="D179" s="10"/>
      <c r="E179" s="11"/>
      <c r="F179" s="14">
        <v>270000</v>
      </c>
      <c r="G179" s="98">
        <v>11950.92</v>
      </c>
      <c r="H179" s="98">
        <v>18031.830000000002</v>
      </c>
      <c r="I179" s="100">
        <v>22517.57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99">
        <f>F179-G179-H179-I179-J179-K179-L179-M179-N179-O179-P179-Q179-R179</f>
        <v>217499.68</v>
      </c>
    </row>
    <row r="180" spans="1:20" ht="18.75" x14ac:dyDescent="0.3">
      <c r="A180" s="10">
        <v>2</v>
      </c>
      <c r="B180" s="10" t="s">
        <v>85</v>
      </c>
      <c r="C180" s="10"/>
      <c r="D180" s="10"/>
      <c r="E180" s="11"/>
      <c r="F180" s="14">
        <v>3000</v>
      </c>
      <c r="G180" s="14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76">
        <f t="shared" ref="S180:S187" si="12">F180-G180-H180-I180-J180-K180-L180-M180-N180-O180-P180-Q180-R180</f>
        <v>3000</v>
      </c>
    </row>
    <row r="181" spans="1:20" ht="18.75" x14ac:dyDescent="0.3">
      <c r="A181" s="10">
        <v>3</v>
      </c>
      <c r="B181" s="10" t="s">
        <v>102</v>
      </c>
      <c r="C181" s="10"/>
      <c r="D181" s="10"/>
      <c r="E181" s="11"/>
      <c r="F181" s="14">
        <v>10000</v>
      </c>
      <c r="G181" s="14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76">
        <f t="shared" si="12"/>
        <v>10000</v>
      </c>
    </row>
    <row r="182" spans="1:20" ht="18.75" x14ac:dyDescent="0.3">
      <c r="A182" s="10">
        <v>4</v>
      </c>
      <c r="B182" s="10" t="s">
        <v>86</v>
      </c>
      <c r="C182" s="10"/>
      <c r="D182" s="10"/>
      <c r="E182" s="11"/>
      <c r="F182" s="14">
        <v>36000</v>
      </c>
      <c r="G182" s="14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76">
        <f t="shared" si="12"/>
        <v>36000</v>
      </c>
      <c r="T182" s="1"/>
    </row>
    <row r="183" spans="1:20" ht="18.75" x14ac:dyDescent="0.3">
      <c r="A183" s="10">
        <v>5</v>
      </c>
      <c r="B183" s="10" t="s">
        <v>87</v>
      </c>
      <c r="C183" s="10"/>
      <c r="D183" s="10"/>
      <c r="E183" s="11"/>
      <c r="F183" s="14">
        <v>60000</v>
      </c>
      <c r="G183" s="14">
        <v>5600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76">
        <f t="shared" si="12"/>
        <v>54400</v>
      </c>
    </row>
    <row r="184" spans="1:20" ht="18.75" x14ac:dyDescent="0.3">
      <c r="A184" s="10">
        <v>6</v>
      </c>
      <c r="B184" s="10" t="s">
        <v>88</v>
      </c>
      <c r="C184" s="10"/>
      <c r="D184" s="10"/>
      <c r="E184" s="11"/>
      <c r="F184" s="14">
        <v>10000</v>
      </c>
      <c r="G184" s="14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14">
        <f t="shared" si="12"/>
        <v>10000</v>
      </c>
    </row>
    <row r="185" spans="1:20" ht="18.75" x14ac:dyDescent="0.3">
      <c r="A185" s="10">
        <v>7</v>
      </c>
      <c r="B185" s="10" t="s">
        <v>89</v>
      </c>
      <c r="C185" s="10"/>
      <c r="D185" s="10"/>
      <c r="E185" s="11"/>
      <c r="F185" s="14">
        <v>24000</v>
      </c>
      <c r="G185" s="14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76">
        <f t="shared" si="12"/>
        <v>24000</v>
      </c>
    </row>
    <row r="186" spans="1:20" ht="18.75" x14ac:dyDescent="0.3">
      <c r="A186" s="10">
        <v>8</v>
      </c>
      <c r="B186" s="10" t="s">
        <v>104</v>
      </c>
      <c r="C186" s="10"/>
      <c r="D186" s="10"/>
      <c r="E186" s="11"/>
      <c r="F186" s="14">
        <v>20000</v>
      </c>
      <c r="G186" s="14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76">
        <f t="shared" si="12"/>
        <v>20000</v>
      </c>
    </row>
    <row r="187" spans="1:20" ht="18.75" x14ac:dyDescent="0.3">
      <c r="A187" s="10">
        <v>8</v>
      </c>
      <c r="B187" s="10" t="s">
        <v>90</v>
      </c>
      <c r="C187" s="10"/>
      <c r="D187" s="10"/>
      <c r="E187" s="11"/>
      <c r="F187" s="14">
        <v>40000</v>
      </c>
      <c r="G187" s="14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76">
        <f t="shared" si="12"/>
        <v>40000</v>
      </c>
      <c r="T187" s="110"/>
    </row>
    <row r="188" spans="1:20" ht="18.75" x14ac:dyDescent="0.3">
      <c r="A188" s="10">
        <v>9</v>
      </c>
      <c r="B188" s="10" t="s">
        <v>91</v>
      </c>
      <c r="C188" s="10"/>
      <c r="D188" s="10"/>
      <c r="E188" s="11"/>
      <c r="F188" s="14">
        <v>20000</v>
      </c>
      <c r="G188" s="14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6">
        <f t="shared" ref="S188:S189" si="13">F188-G188-H188-I188-J188-K188-L188-M188-N188-O188-P188-Q188-R188</f>
        <v>20000</v>
      </c>
      <c r="T188" s="103"/>
    </row>
    <row r="189" spans="1:20" ht="18.75" x14ac:dyDescent="0.3">
      <c r="A189" s="10">
        <v>10</v>
      </c>
      <c r="B189" s="10" t="s">
        <v>103</v>
      </c>
      <c r="C189" s="10"/>
      <c r="D189" s="10"/>
      <c r="E189" s="11"/>
      <c r="F189" s="14">
        <v>256214</v>
      </c>
      <c r="G189" s="14"/>
      <c r="H189" s="10"/>
      <c r="I189" s="10"/>
      <c r="J189" s="116"/>
      <c r="K189" s="10"/>
      <c r="L189" s="10"/>
      <c r="M189" s="10"/>
      <c r="N189" s="10"/>
      <c r="O189" s="10"/>
      <c r="P189" s="107"/>
      <c r="Q189" s="10"/>
      <c r="R189" s="10"/>
      <c r="S189" s="76">
        <f t="shared" si="13"/>
        <v>256214</v>
      </c>
      <c r="T189" s="101">
        <f>F190-S190</f>
        <v>58100.320000000065</v>
      </c>
    </row>
    <row r="190" spans="1:20" ht="18.75" x14ac:dyDescent="0.3">
      <c r="A190" s="10"/>
      <c r="B190" s="75" t="s">
        <v>7</v>
      </c>
      <c r="C190" s="10"/>
      <c r="D190" s="10"/>
      <c r="E190" s="11"/>
      <c r="F190" s="29">
        <f>SUM(F179:F189)</f>
        <v>749214</v>
      </c>
      <c r="G190" s="14"/>
      <c r="H190" s="10"/>
      <c r="I190" s="10"/>
      <c r="J190" s="10"/>
      <c r="K190" s="10"/>
      <c r="L190" s="10"/>
      <c r="M190" s="10"/>
      <c r="N190" s="10"/>
      <c r="O190" s="10"/>
      <c r="P190" s="3"/>
      <c r="Q190" s="3"/>
      <c r="R190" s="3"/>
      <c r="S190" s="61">
        <f>SUM(S179:S189)</f>
        <v>691113.67999999993</v>
      </c>
    </row>
    <row r="191" spans="1:20" ht="21.75" x14ac:dyDescent="0.5">
      <c r="A191" s="26"/>
      <c r="B191" s="26"/>
      <c r="C191" s="26"/>
      <c r="D191" s="26"/>
      <c r="E191" s="27"/>
      <c r="F191" s="28"/>
      <c r="G191" s="28"/>
      <c r="H191" s="26"/>
      <c r="I191" s="26"/>
      <c r="J191" s="26"/>
      <c r="K191" s="26"/>
      <c r="L191" s="26"/>
      <c r="M191" s="26"/>
      <c r="N191" s="26"/>
      <c r="O191" s="26"/>
    </row>
    <row r="192" spans="1:20" ht="18.75" x14ac:dyDescent="0.3">
      <c r="A192" s="26"/>
      <c r="B192" s="36" t="s">
        <v>93</v>
      </c>
      <c r="C192" s="26"/>
      <c r="D192" s="26"/>
      <c r="E192" s="27"/>
      <c r="F192" s="28">
        <f>F190+F173</f>
        <v>1283414</v>
      </c>
      <c r="G192" s="28" t="s">
        <v>64</v>
      </c>
      <c r="H192" s="26"/>
      <c r="I192" s="26"/>
      <c r="J192" s="26"/>
      <c r="K192" s="26"/>
      <c r="L192" s="26"/>
      <c r="M192" s="26"/>
      <c r="N192" s="26"/>
      <c r="O192" s="26"/>
      <c r="Q192">
        <v>9132</v>
      </c>
    </row>
    <row r="193" spans="1:16" ht="18.75" x14ac:dyDescent="0.3">
      <c r="A193" s="26"/>
      <c r="B193" s="36" t="s">
        <v>94</v>
      </c>
      <c r="C193" s="26"/>
      <c r="D193" s="26"/>
      <c r="E193" s="27"/>
      <c r="F193" s="28">
        <f>S190+J173</f>
        <v>1141757.68</v>
      </c>
      <c r="G193" s="28" t="s">
        <v>64</v>
      </c>
      <c r="H193" s="26"/>
      <c r="I193" s="26"/>
      <c r="J193" s="26"/>
      <c r="K193" s="26"/>
      <c r="L193" s="26"/>
      <c r="M193" s="26"/>
      <c r="N193" s="26"/>
      <c r="O193" s="26"/>
    </row>
    <row r="194" spans="1:16" ht="18.75" x14ac:dyDescent="0.3">
      <c r="A194" s="26"/>
      <c r="B194" s="36" t="s">
        <v>95</v>
      </c>
      <c r="C194" s="26"/>
      <c r="D194" s="26"/>
      <c r="E194" s="27"/>
      <c r="F194" s="28">
        <f>F192-F193</f>
        <v>141656.32000000007</v>
      </c>
      <c r="G194" s="28" t="s">
        <v>64</v>
      </c>
      <c r="H194" s="26"/>
      <c r="I194" s="26"/>
      <c r="J194" s="26"/>
      <c r="K194" s="26"/>
      <c r="L194" s="26"/>
      <c r="M194" s="26"/>
      <c r="N194" s="26"/>
      <c r="O194" s="26"/>
    </row>
    <row r="195" spans="1:16" ht="18.75" x14ac:dyDescent="0.3">
      <c r="A195" s="90"/>
      <c r="B195" s="91" t="s">
        <v>96</v>
      </c>
      <c r="C195" s="26"/>
      <c r="D195" s="26"/>
      <c r="E195" s="27"/>
      <c r="F195" s="94" t="s">
        <v>84</v>
      </c>
      <c r="G195" s="118" t="s">
        <v>92</v>
      </c>
      <c r="H195" s="118"/>
      <c r="I195" s="118"/>
      <c r="J195" s="118"/>
      <c r="K195" s="118"/>
      <c r="L195" s="118"/>
      <c r="M195" s="118"/>
      <c r="N195" s="118"/>
      <c r="O195" s="118"/>
      <c r="P195" s="53" t="s">
        <v>72</v>
      </c>
    </row>
    <row r="196" spans="1:16" ht="18.75" x14ac:dyDescent="0.3">
      <c r="A196" s="92"/>
      <c r="B196" s="93"/>
      <c r="C196" s="26"/>
      <c r="D196" s="26"/>
      <c r="E196" s="27"/>
      <c r="F196" s="14"/>
      <c r="G196" s="88">
        <v>1</v>
      </c>
      <c r="H196" s="89">
        <v>2</v>
      </c>
      <c r="I196" s="89">
        <v>3</v>
      </c>
      <c r="J196" s="89">
        <v>4</v>
      </c>
      <c r="K196" s="89">
        <v>5</v>
      </c>
      <c r="L196" s="89">
        <v>6</v>
      </c>
      <c r="M196" s="89">
        <v>7</v>
      </c>
      <c r="N196" s="89">
        <v>8</v>
      </c>
      <c r="O196" s="89">
        <v>9</v>
      </c>
      <c r="P196" s="53" t="s">
        <v>75</v>
      </c>
    </row>
    <row r="197" spans="1:16" ht="18.75" x14ac:dyDescent="0.3">
      <c r="A197" s="10">
        <v>1</v>
      </c>
      <c r="B197" s="10" t="s">
        <v>97</v>
      </c>
      <c r="C197" s="26"/>
      <c r="D197" s="26"/>
      <c r="E197" s="27"/>
      <c r="F197" s="14">
        <v>0</v>
      </c>
      <c r="G197" s="14"/>
      <c r="H197" s="10"/>
      <c r="I197" s="10"/>
      <c r="J197" s="10"/>
      <c r="K197" s="10"/>
      <c r="L197" s="10"/>
      <c r="M197" s="10"/>
      <c r="N197" s="10"/>
      <c r="O197" s="10"/>
      <c r="P197" s="14">
        <f>F197-G197-H197-I197-J197-K197-L197-M197-N197-O197</f>
        <v>0</v>
      </c>
    </row>
    <row r="198" spans="1:16" ht="18.75" x14ac:dyDescent="0.3">
      <c r="A198" s="10">
        <v>2</v>
      </c>
      <c r="B198" s="10" t="s">
        <v>98</v>
      </c>
      <c r="C198" s="26"/>
      <c r="D198" s="26"/>
      <c r="E198" s="27"/>
      <c r="F198" s="14">
        <v>0</v>
      </c>
      <c r="G198" s="14"/>
      <c r="H198" s="10"/>
      <c r="I198" s="10"/>
      <c r="J198" s="10"/>
      <c r="K198" s="10"/>
      <c r="L198" s="10"/>
      <c r="M198" s="10"/>
      <c r="N198" s="10"/>
      <c r="O198" s="10"/>
      <c r="P198" s="14">
        <f t="shared" ref="P198:P201" si="14">F198-G198-H198-I198-J198-K198-L198-M198-N198-O198</f>
        <v>0</v>
      </c>
    </row>
    <row r="199" spans="1:16" ht="18.75" x14ac:dyDescent="0.3">
      <c r="A199" s="10">
        <v>3</v>
      </c>
      <c r="B199" s="10" t="s">
        <v>99</v>
      </c>
      <c r="C199" s="26"/>
      <c r="D199" s="26"/>
      <c r="E199" s="27"/>
      <c r="F199" s="14">
        <v>0</v>
      </c>
      <c r="G199" s="14"/>
      <c r="H199" s="10"/>
      <c r="I199" s="10"/>
      <c r="J199" s="10"/>
      <c r="K199" s="10"/>
      <c r="L199" s="10"/>
      <c r="M199" s="10"/>
      <c r="N199" s="10"/>
      <c r="O199" s="10"/>
      <c r="P199" s="14">
        <f t="shared" si="14"/>
        <v>0</v>
      </c>
    </row>
    <row r="200" spans="1:16" ht="18.75" x14ac:dyDescent="0.3">
      <c r="A200" s="10">
        <v>4</v>
      </c>
      <c r="B200" s="10" t="s">
        <v>100</v>
      </c>
      <c r="C200" s="26"/>
      <c r="D200" s="26"/>
      <c r="E200" s="27"/>
      <c r="F200" s="14">
        <v>0</v>
      </c>
      <c r="G200" s="14"/>
      <c r="H200" s="10"/>
      <c r="I200" s="10"/>
      <c r="J200" s="10"/>
      <c r="K200" s="10"/>
      <c r="L200" s="10"/>
      <c r="M200" s="10"/>
      <c r="N200" s="10"/>
      <c r="O200" s="10"/>
      <c r="P200" s="14">
        <f t="shared" si="14"/>
        <v>0</v>
      </c>
    </row>
    <row r="201" spans="1:16" ht="18.75" x14ac:dyDescent="0.3">
      <c r="A201" s="10">
        <v>5</v>
      </c>
      <c r="B201" s="10" t="s">
        <v>101</v>
      </c>
      <c r="C201" s="26"/>
      <c r="D201" s="26"/>
      <c r="E201" s="27"/>
      <c r="F201" s="14">
        <v>0</v>
      </c>
      <c r="G201" s="14"/>
      <c r="H201" s="10"/>
      <c r="I201" s="10"/>
      <c r="J201" s="10"/>
      <c r="K201" s="10"/>
      <c r="L201" s="10"/>
      <c r="M201" s="10"/>
      <c r="N201" s="10"/>
      <c r="O201" s="10"/>
      <c r="P201" s="14">
        <f t="shared" si="14"/>
        <v>0</v>
      </c>
    </row>
    <row r="202" spans="1:16" ht="21.75" x14ac:dyDescent="0.5">
      <c r="A202" s="10"/>
      <c r="B202" s="10"/>
      <c r="C202" s="26"/>
      <c r="D202" s="26"/>
      <c r="E202" s="27"/>
      <c r="F202" s="14">
        <f>SUM(F197:F201)</f>
        <v>0</v>
      </c>
      <c r="G202" s="14"/>
      <c r="H202" s="10"/>
      <c r="I202" s="10"/>
      <c r="J202" s="10"/>
      <c r="K202" s="10"/>
      <c r="L202" s="10"/>
      <c r="M202" s="10"/>
      <c r="N202" s="10"/>
      <c r="O202" s="10"/>
      <c r="P202" s="14">
        <f>SUM(P197:P201)</f>
        <v>0</v>
      </c>
    </row>
    <row r="203" spans="1:16" ht="21.75" x14ac:dyDescent="0.5">
      <c r="A203" s="26"/>
      <c r="B203" s="26"/>
      <c r="C203" s="26"/>
      <c r="D203" s="26"/>
      <c r="E203" s="27"/>
      <c r="F203" s="28"/>
      <c r="G203" s="28"/>
      <c r="H203" s="26"/>
      <c r="I203" s="26"/>
      <c r="J203" s="26"/>
      <c r="K203" s="26"/>
      <c r="L203" s="26"/>
      <c r="M203" s="26"/>
      <c r="N203" s="26"/>
      <c r="O203" s="26"/>
    </row>
    <row r="204" spans="1:16" ht="21.75" x14ac:dyDescent="0.5">
      <c r="A204" s="26"/>
      <c r="B204" s="26"/>
      <c r="C204" s="26"/>
      <c r="D204" s="26"/>
      <c r="E204" s="27"/>
      <c r="F204" s="28"/>
      <c r="G204" s="28"/>
      <c r="H204" s="26"/>
      <c r="I204" s="26"/>
      <c r="J204" s="26"/>
      <c r="K204" s="26"/>
      <c r="L204" s="26"/>
      <c r="M204" s="26"/>
      <c r="N204" s="26"/>
      <c r="O204" s="26"/>
    </row>
    <row r="205" spans="1:16" ht="21.75" x14ac:dyDescent="0.5">
      <c r="A205" s="26"/>
      <c r="B205" s="26"/>
      <c r="C205" s="26"/>
      <c r="D205" s="26"/>
      <c r="E205" s="27"/>
      <c r="F205" s="28"/>
      <c r="G205" s="28"/>
      <c r="H205" s="26"/>
      <c r="I205" s="26"/>
      <c r="J205" s="26"/>
      <c r="K205" s="26"/>
      <c r="L205" s="26"/>
      <c r="M205" s="26"/>
      <c r="N205" s="26"/>
      <c r="O205" s="26"/>
    </row>
    <row r="206" spans="1:16" ht="21.75" x14ac:dyDescent="0.5">
      <c r="A206" s="26"/>
      <c r="B206" s="26"/>
      <c r="C206" s="26"/>
      <c r="D206" s="26"/>
      <c r="E206" s="27"/>
      <c r="F206" s="28"/>
      <c r="G206" s="28"/>
      <c r="H206" s="26"/>
      <c r="I206" s="26"/>
      <c r="J206" s="26"/>
      <c r="K206" s="26"/>
      <c r="L206" s="26"/>
      <c r="M206" s="26"/>
      <c r="N206" s="26"/>
      <c r="O206" s="26"/>
    </row>
    <row r="207" spans="1:16" ht="18.75" x14ac:dyDescent="0.3">
      <c r="A207" s="26"/>
      <c r="B207" s="26"/>
      <c r="C207" s="26"/>
      <c r="D207" s="26"/>
      <c r="E207" s="27"/>
      <c r="F207" s="28"/>
      <c r="G207" s="28"/>
      <c r="H207" s="26"/>
      <c r="I207" s="26"/>
      <c r="J207" s="26"/>
      <c r="K207" s="26"/>
      <c r="L207" s="26"/>
      <c r="M207" s="26"/>
      <c r="N207" s="26"/>
      <c r="O207" s="26"/>
    </row>
    <row r="208" spans="1:16" ht="18.75" x14ac:dyDescent="0.3">
      <c r="A208" s="26"/>
      <c r="B208" s="26"/>
      <c r="C208" s="26"/>
      <c r="D208" s="26"/>
      <c r="E208" s="27"/>
      <c r="F208" s="28"/>
      <c r="G208" s="28"/>
      <c r="H208" s="26"/>
      <c r="I208" s="26"/>
      <c r="J208" s="26"/>
      <c r="K208" s="26"/>
      <c r="L208" s="26"/>
      <c r="M208" s="26"/>
      <c r="N208" s="26"/>
      <c r="O208" s="26"/>
    </row>
    <row r="209" spans="1:15" ht="18.75" x14ac:dyDescent="0.3">
      <c r="A209" s="26"/>
      <c r="B209" s="26"/>
      <c r="C209" s="26"/>
      <c r="D209" s="26"/>
      <c r="E209" s="27"/>
      <c r="F209" s="28"/>
      <c r="G209" s="28"/>
      <c r="H209" s="26"/>
      <c r="I209" s="26"/>
      <c r="J209" s="26"/>
      <c r="K209" s="26"/>
      <c r="L209" s="26"/>
      <c r="M209" s="26"/>
      <c r="N209" s="26"/>
      <c r="O209" s="26"/>
    </row>
    <row r="210" spans="1:15" ht="18.75" x14ac:dyDescent="0.3">
      <c r="A210" s="26"/>
      <c r="B210" s="26"/>
      <c r="C210" s="26"/>
      <c r="D210" s="26"/>
      <c r="E210" s="27"/>
      <c r="F210" s="28"/>
      <c r="G210" s="28"/>
      <c r="H210" s="26"/>
      <c r="I210" s="26"/>
      <c r="J210" s="26"/>
      <c r="K210" s="26"/>
      <c r="L210" s="26"/>
      <c r="M210" s="26"/>
      <c r="N210" s="26"/>
      <c r="O210" s="26"/>
    </row>
  </sheetData>
  <mergeCells count="21">
    <mergeCell ref="A104:P104"/>
    <mergeCell ref="A132:P132"/>
    <mergeCell ref="A158:P158"/>
    <mergeCell ref="D57:G57"/>
    <mergeCell ref="H2:N2"/>
    <mergeCell ref="N32:O32"/>
    <mergeCell ref="D2:G2"/>
    <mergeCell ref="A55:I55"/>
    <mergeCell ref="A1:P1"/>
    <mergeCell ref="G195:O195"/>
    <mergeCell ref="G177:R177"/>
    <mergeCell ref="D160:G160"/>
    <mergeCell ref="D82:G82"/>
    <mergeCell ref="D106:G106"/>
    <mergeCell ref="D134:G134"/>
    <mergeCell ref="N156:O156"/>
    <mergeCell ref="H82:O82"/>
    <mergeCell ref="H106:O106"/>
    <mergeCell ref="H134:N134"/>
    <mergeCell ref="H160:O160"/>
    <mergeCell ref="A80:P80"/>
  </mergeCells>
  <pageMargins left="0.31496062992125984" right="0.31496062992125984" top="0.15748031496062992" bottom="0.15748031496062992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วิชาการ</vt:lpstr>
      <vt:lpstr>วิชาการ!Print_Area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Sangkate</dc:creator>
  <cp:lastModifiedBy>PanMonster</cp:lastModifiedBy>
  <cp:lastPrinted>2019-06-26T03:59:48Z</cp:lastPrinted>
  <dcterms:created xsi:type="dcterms:W3CDTF">2014-06-23T13:23:19Z</dcterms:created>
  <dcterms:modified xsi:type="dcterms:W3CDTF">2020-09-18T07:48:16Z</dcterms:modified>
</cp:coreProperties>
</file>